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arbon\jet\CORP\Product Management\Reports - WIP\1st priority - Branding Update\Master List of Reports\NAV\Reports\"/>
    </mc:Choice>
  </mc:AlternateContent>
  <bookViews>
    <workbookView xWindow="0" yWindow="0" windowWidth="23970" windowHeight="10950"/>
  </bookViews>
  <sheets>
    <sheet name="Read Me" sheetId="140" r:id="rId1"/>
    <sheet name="Options" sheetId="2" state="hidden" r:id="rId2"/>
    <sheet name="Income Statement" sheetId="1" r:id="rId3"/>
    <sheet name="Sheet8" sheetId="147" state="veryHidden" r:id="rId4"/>
    <sheet name="Sheet9" sheetId="148" state="veryHidden" r:id="rId5"/>
    <sheet name="Sheet10" sheetId="149" state="veryHidden" r:id="rId6"/>
    <sheet name="Sheet11" sheetId="150" state="veryHidden" r:id="rId7"/>
    <sheet name="Sheet16" sheetId="155" state="veryHidden" r:id="rId8"/>
    <sheet name="Sheet17" sheetId="156" state="veryHidden" r:id="rId9"/>
  </sheets>
  <definedNames>
    <definedName name="Date_filter">Options!$D$10</definedName>
    <definedName name="Dept_filter">Options!$D$11</definedName>
    <definedName name="Period_End">Options!$D$9</definedName>
    <definedName name="Period_Start">Options!$D$8</definedName>
    <definedName name="Period_Type">Options!$D$7</definedName>
    <definedName name="_xlnm.Print_Area" localSheetId="2">'Income Statement'!$D$3:$O$65</definedName>
  </definedNames>
  <calcPr calcId="162913"/>
</workbook>
</file>

<file path=xl/calcChain.xml><?xml version="1.0" encoding="utf-8"?>
<calcChain xmlns="http://schemas.openxmlformats.org/spreadsheetml/2006/main">
  <c r="G6" i="1" l="1"/>
  <c r="G7" i="1"/>
  <c r="G8" i="1"/>
  <c r="G9" i="1"/>
  <c r="C11" i="1"/>
  <c r="M17" i="1" s="1"/>
  <c r="I14" i="1"/>
  <c r="K14" i="1"/>
  <c r="M14" i="1"/>
  <c r="I17" i="1"/>
  <c r="K17" i="1"/>
  <c r="I27" i="1"/>
  <c r="K27" i="1"/>
  <c r="K37" i="1" s="1"/>
  <c r="K50" i="1" s="1"/>
  <c r="M27" i="1"/>
  <c r="M37" i="1" s="1"/>
  <c r="M50" i="1" s="1"/>
  <c r="I35" i="1"/>
  <c r="K35" i="1"/>
  <c r="M35" i="1"/>
  <c r="I37" i="1"/>
  <c r="I50" i="1" s="1"/>
  <c r="I48" i="1"/>
  <c r="K48" i="1"/>
  <c r="M48" i="1"/>
  <c r="E7" i="2"/>
  <c r="E11" i="2"/>
  <c r="F10" i="1" l="1"/>
  <c r="K58" i="1"/>
  <c r="M58" i="1"/>
  <c r="O15" i="1"/>
  <c r="M61" i="1" l="1"/>
  <c r="K61" i="1"/>
  <c r="I58" i="1"/>
  <c r="I61" i="1"/>
  <c r="F3" i="1"/>
  <c r="D11" i="2"/>
  <c r="D9" i="2"/>
  <c r="D8" i="2"/>
  <c r="D10" i="2" s="1"/>
  <c r="D13" i="2" s="1"/>
  <c r="D7" i="2"/>
</calcChain>
</file>

<file path=xl/sharedStrings.xml><?xml version="1.0" encoding="utf-8"?>
<sst xmlns="http://schemas.openxmlformats.org/spreadsheetml/2006/main" count="605" uniqueCount="225">
  <si>
    <t xml:space="preserve">  Acct. Name</t>
  </si>
  <si>
    <t>Period Start</t>
  </si>
  <si>
    <t>Period End</t>
  </si>
  <si>
    <t>Posting Date</t>
  </si>
  <si>
    <t>Revenue</t>
  </si>
  <si>
    <t>Total Revenue</t>
  </si>
  <si>
    <t>Cost of Goods Sold</t>
  </si>
  <si>
    <t>Total Cost of Goods Sold</t>
  </si>
  <si>
    <t>Gross Profit</t>
  </si>
  <si>
    <t>Operating Expenses</t>
  </si>
  <si>
    <t>Total Operating Expenses</t>
  </si>
  <si>
    <t>Net Operating Income</t>
  </si>
  <si>
    <t>Other Income &amp; Expense</t>
  </si>
  <si>
    <t xml:space="preserve">  Interest Income</t>
  </si>
  <si>
    <t xml:space="preserve">  Interest Expense</t>
  </si>
  <si>
    <t>Total Other Income &amp; (Expenses)</t>
  </si>
  <si>
    <t>Net Income</t>
  </si>
  <si>
    <t>Hide</t>
  </si>
  <si>
    <t>Actual</t>
  </si>
  <si>
    <t>hide</t>
  </si>
  <si>
    <t>fit</t>
  </si>
  <si>
    <t>Sales</t>
  </si>
  <si>
    <t>Filters:</t>
  </si>
  <si>
    <t xml:space="preserve">Report Readme </t>
  </si>
  <si>
    <t>About the report</t>
  </si>
  <si>
    <t>Version of Jet</t>
  </si>
  <si>
    <t>Services</t>
  </si>
  <si>
    <t>Training</t>
  </si>
  <si>
    <t>Copyrights</t>
  </si>
  <si>
    <t>Period Type:</t>
  </si>
  <si>
    <t>Date Filter:</t>
  </si>
  <si>
    <t>Department:</t>
  </si>
  <si>
    <t>Lookup</t>
  </si>
  <si>
    <t>Title</t>
  </si>
  <si>
    <t>Value</t>
  </si>
  <si>
    <t>option</t>
  </si>
  <si>
    <t>Period Start:</t>
  </si>
  <si>
    <t>Period End:</t>
  </si>
  <si>
    <t>Filters</t>
  </si>
  <si>
    <t>Account No.</t>
  </si>
  <si>
    <t>=NL("Lookup",{"Month","Quarter","Year"},"Select a Period Type")</t>
  </si>
  <si>
    <t>=NL("Lookup","349 Dimension Value","2 Code","1 Dimension Code","DEPARTMENT")</t>
  </si>
  <si>
    <t>=Date_filter</t>
  </si>
  <si>
    <t>=NP("EVAL","=Period_Type")</t>
  </si>
  <si>
    <t>=NP("EVAL", "=Period_Start")</t>
  </si>
  <si>
    <t>=NP("EVAL", "=Period_End")</t>
  </si>
  <si>
    <t>=NP("EVAL","=Dept_filter")</t>
  </si>
  <si>
    <t>=NP("EVAL","=Date_filter")</t>
  </si>
  <si>
    <t>="Report Run Date: "&amp;TEXT(TODAY(),"dd/mm/yyyy")</t>
  </si>
  <si>
    <t>fit+Auto</t>
  </si>
  <si>
    <t>Auto</t>
  </si>
  <si>
    <t>These cells need to be updated to match chart of accounts</t>
  </si>
  <si>
    <t>="Month"</t>
  </si>
  <si>
    <t>=G6&amp;"ly"&amp;" Income Statement"</t>
  </si>
  <si>
    <t>=IF($C$11="","ERROR:Enter Valid Start and End Date ",IF(G6=0,"ERROR: Must Input valid Period Type - Day, Week, Month, Quarter, Year.",""))</t>
  </si>
  <si>
    <t>=NL("columns=2","date",$F$12,$F$12,$C$11,"Period Type",$G$6)</t>
  </si>
  <si>
    <t>=IF(I$12="","",NL("Columns","Date",$F$13,$F$12,I$12,"Period Type",$G$6))</t>
  </si>
  <si>
    <t>=TEXT(I$12,"MM/DD/YY")&amp;".."&amp;TEXT(I$13,"MM/DD/YY")</t>
  </si>
  <si>
    <t>=IF($C$11="","",IF(Period_Type="Month",TEXT(I$12,"MMM-YYYY"),IF(Period_Type="Quarter",IF(MONTH(I$13)&lt;4,"Q1-"&amp;TEXT(I$13,"yyyy"),IF(MONTH(I$13)&lt;7,"Q2-"&amp;TEXT(I$13,"yyyy"),IF(MONTH(I$13)&lt;10,"Q3-"&amp;TEXT(I$13,"yyyy"),"Q4-"&amp;TEXT(I$13,"yyyy")))),IF(Period_Type="Year",TEXT(I$13,"yyyy"),""))))</t>
  </si>
  <si>
    <t>=IF(K$12="","",NL("Columns","Date",$F$13,$F$12,K$12,"Period Type",$G$6))</t>
  </si>
  <si>
    <t>=IF(M$12="","",NL("Columns","Date",$F$13,$F$12,M$12,"Period Type",$G$6))</t>
  </si>
  <si>
    <t>=TEXT(K$12,"MM/DD/YY")&amp;".."&amp;TEXT(K$13,"MM/DD/YY")</t>
  </si>
  <si>
    <t>=TEXT(M$12,"MM/DD/YY")&amp;".."&amp;TEXT(M$13,"MM/DD/YY")</t>
  </si>
  <si>
    <t>=IF($C$11="","",IF(Period_Type="Month",TEXT(K$12,"MMM-YYYY"),IF(Period_Type="Quarter",IF(MONTH(K$13)&lt;4,"Q1-"&amp;TEXT(K$13,"yyyy"),IF(MONTH(K$13)&lt;7,"Q2-"&amp;TEXT(K$13,"yyyy"),IF(MONTH(K$13)&lt;10,"Q3-"&amp;TEXT(K$13,"yyyy"),"Q4-"&amp;TEXT(K$13,"yyyy")))),IF(Period_Type="Year",TEXT(K$13,"yyyy"),""))))</t>
  </si>
  <si>
    <t>=IF($C$11="","",IF(Period_Type="Month",TEXT(M$12,"MMM-YYYY"),IF(Period_Type="Quarter",IF(MONTH(M$13)&lt;4,"Q1-"&amp;TEXT(M$13,"yyyy"),IF(MONTH(M$13)&lt;7,"Q2-"&amp;TEXT(M$13,"yyyy"),IF(MONTH(M$13)&lt;10,"Q3-"&amp;TEXT(M$13,"yyyy"),"Q4-"&amp;TEXT(M$13,"yyyy")))),IF(Period_Type="Year",TEXT(M$13,"yyyy"),""))))</t>
  </si>
  <si>
    <t>Questions About This Report</t>
  </si>
  <si>
    <t>Click here to contact sample reports</t>
  </si>
  <si>
    <t>Click here for downloads</t>
  </si>
  <si>
    <t>Tooltip</t>
  </si>
  <si>
    <t>Enter a date using the date format used in your NAV instance</t>
  </si>
  <si>
    <t>=IF(OR(Period_Start&lt;36526,Period_End&lt;36526),"",D8&amp;".."&amp;D9)</t>
  </si>
  <si>
    <t xml:space="preserve">  Gains (Losses) Unrealized</t>
  </si>
  <si>
    <t xml:space="preserve">  Gains (Losses) Realized</t>
  </si>
  <si>
    <t>might need to change date format to match your region</t>
  </si>
  <si>
    <t>="*"</t>
  </si>
  <si>
    <t>=IF($C$11="","",-GL("Balance",$D20,I$12,I$13,,$G$9))</t>
  </si>
  <si>
    <t>=IF($C$11="","",-GL("Balance",$D21,I$12,I$13,,$G$9))</t>
  </si>
  <si>
    <t>=IF($C$11="","",-GL("Balance",$D22,I$12,I$13,,$G$9))</t>
  </si>
  <si>
    <t>=IF($C$11="","",-GL("Balance",$D23,I$12,I$13,,$G$9))</t>
  </si>
  <si>
    <t>=IF($C$11="","",-GL("Balance",$D24,I$12,I$13,,$G$9))</t>
  </si>
  <si>
    <t>=IF($C$11="","",-GL("Balance",$D30,I$12,I$13,,$G$9))</t>
  </si>
  <si>
    <t>=IF($C$11="","",-GL("Balance",$D31,I$12,I$13,,$G$9))</t>
  </si>
  <si>
    <t>=IF($C$11="","",-GL("Balance",$D32,I$12,I$13,,$G$9))</t>
  </si>
  <si>
    <t>=IF($C$11="","",-GL("Balance",$D40,I$12,I$13,,$G$9))</t>
  </si>
  <si>
    <t>=IF($C$11="","",-GL("Balance",$D41,I$12,I$13,,$G$9))</t>
  </si>
  <si>
    <t>=IF($C$11="","",-GL("Balance",$D42,I$12,I$13,,$G$9))</t>
  </si>
  <si>
    <t>=IF($C$11="","",-GL("Balance",$D43,I$12,I$13,,$G$9))</t>
  </si>
  <si>
    <t>=IF($C$11="","",-GL("Balance",$D44,I$12,I$13,,$G$9))</t>
  </si>
  <si>
    <t>=IF($C$11="","",-GL("Balance",$D45,I$12,I$13,,$G$9))</t>
  </si>
  <si>
    <t>=IF($C$11="","",-GL("Balance",$D46,I$12,I$13,,$G$9))</t>
  </si>
  <si>
    <t>=IF($C$11="","",-GL("Balance",$D20,K$12,K$13,,$G$9))</t>
  </si>
  <si>
    <t>=IF($C$11="","",-GL("Balance",$D20,M$12,M$13,,$G$9))</t>
  </si>
  <si>
    <t>=IF($C$11="","",-GL("Balance",$D21,K$12,K$13,,$G$9))</t>
  </si>
  <si>
    <t>=IF($C$11="","",-GL("Balance",$D21,M$12,M$13,,$G$9))</t>
  </si>
  <si>
    <t>=IF($C$11="","",-GL("Balance",$D22,K$12,K$13,,$G$9))</t>
  </si>
  <si>
    <t>=IF($C$11="","",-GL("Balance",$D22,M$12,M$13,,$G$9))</t>
  </si>
  <si>
    <t>=IF($C$11="","",-GL("Balance",$D23,K$12,K$13,,$G$9))</t>
  </si>
  <si>
    <t>=IF($C$11="","",-GL("Balance",$D23,M$12,M$13,,$G$9))</t>
  </si>
  <si>
    <t>=IF($C$11="","",-GL("Balance",$D24,K$12,K$13,,$G$9))</t>
  </si>
  <si>
    <t>=IF($C$11="","",-GL("Balance",$D24,M$12,M$13,,$G$9))</t>
  </si>
  <si>
    <t>=IF($C$11="","",-GL("Balance",$D30,K$12,K$13,,$G$9))</t>
  </si>
  <si>
    <t>=IF($C$11="","",-GL("Balance",$D30,M$12,M$13,,$G$9))</t>
  </si>
  <si>
    <t>=IF($C$11="","",-GL("Balance",$D31,K$12,K$13,,$G$9))</t>
  </si>
  <si>
    <t>=IF($C$11="","",-GL("Balance",$D31,M$12,M$13,,$G$9))</t>
  </si>
  <si>
    <t>=IF($C$11="","",-GL("Balance",$D32,K$12,K$13,,$G$9))</t>
  </si>
  <si>
    <t>=IF($C$11="","",-GL("Balance",$D32,M$12,M$13,,$G$9))</t>
  </si>
  <si>
    <t>=IF($C$11="","",-GL("Balance",$D40,K$12,K$13,,$G$9))</t>
  </si>
  <si>
    <t>=IF($C$11="","",-GL("Balance",$D40,M$12,M$13,,$G$9))</t>
  </si>
  <si>
    <t>=IF($C$11="","",-GL("Balance",$D41,K$12,K$13,,$G$9))</t>
  </si>
  <si>
    <t>=IF($C$11="","",-GL("Balance",$D41,M$12,M$13,,$G$9))</t>
  </si>
  <si>
    <t>=IF($C$11="","",-GL("Balance",$D42,K$12,K$13,,$G$9))</t>
  </si>
  <si>
    <t>=IF($C$11="","",-GL("Balance",$D42,M$12,M$13,,$G$9))</t>
  </si>
  <si>
    <t>=IF($C$11="","",-GL("Balance",$D43,K$12,K$13,,$G$9))</t>
  </si>
  <si>
    <t>=IF($C$11="","",-GL("Balance",$D43,M$12,M$13,,$G$9))</t>
  </si>
  <si>
    <t>=IF($C$11="","",-GL("Balance",$D44,K$12,K$13,,$G$9))</t>
  </si>
  <si>
    <t>=IF($C$11="","",-GL("Balance",$D44,M$12,M$13,,$G$9))</t>
  </si>
  <si>
    <t>=IF($C$11="","",-GL("Balance",$D45,K$12,K$13,,$G$9))</t>
  </si>
  <si>
    <t>=IF($C$11="","",-GL("Balance",$D45,M$12,M$13,,$G$9))</t>
  </si>
  <si>
    <t>=IF($C$11="","",-GL("Balance",$D46,K$12,K$13,,$G$9))</t>
  </si>
  <si>
    <t>=IF($C$11="","",-GL("Balance",$D46,M$12,M$13,,$G$9))</t>
  </si>
  <si>
    <t>Getting Help</t>
  </si>
  <si>
    <t>Auto+Hide+Values</t>
  </si>
  <si>
    <t>Modifying this report</t>
  </si>
  <si>
    <t>This report can be modified by entering into design mode from the Jet tab.</t>
  </si>
  <si>
    <t xml:space="preserve">Reports are updated to the latest released version possible. If you have an older version of Jet some report features may not work properly. Please upgrade to the latest version of the Jet Excel Add-in. </t>
  </si>
  <si>
    <t>If you have questions about this or any other sample report, please email samplereports@jetglobal.com</t>
  </si>
  <si>
    <r>
      <t xml:space="preserve">The Jet Help Center is the launch pad for all support destinations. Search our </t>
    </r>
    <r>
      <rPr>
        <b/>
        <sz val="10"/>
        <color theme="1"/>
        <rFont val="Segoe UI"/>
        <family val="2"/>
      </rPr>
      <t>knowledgebase</t>
    </r>
    <r>
      <rPr>
        <sz val="10"/>
        <color theme="1"/>
        <rFont val="Segoe UI"/>
        <family val="2"/>
      </rPr>
      <t xml:space="preserve"> for product documentation and installation, troubleshooting, and how-to articles; post questions and join discussions with the Jet Reports </t>
    </r>
    <r>
      <rPr>
        <b/>
        <sz val="10"/>
        <color theme="1"/>
        <rFont val="Segoe UI"/>
        <family val="2"/>
      </rPr>
      <t>community;</t>
    </r>
    <r>
      <rPr>
        <sz val="10"/>
        <color theme="1"/>
        <rFont val="Segoe UI"/>
        <family val="2"/>
      </rPr>
      <t xml:space="preserve"> or submit a request to our awesome </t>
    </r>
    <r>
      <rPr>
        <b/>
        <sz val="10"/>
        <color theme="1"/>
        <rFont val="Segoe UI"/>
        <family val="2"/>
      </rPr>
      <t>support</t>
    </r>
    <r>
      <rPr>
        <sz val="10"/>
        <color theme="1"/>
        <rFont val="Segoe UI"/>
        <family val="2"/>
      </rPr>
      <t xml:space="preserve"> team who will get back to you swiftly.</t>
    </r>
  </si>
  <si>
    <t>Click here for the Jet Help Center</t>
  </si>
  <si>
    <t>For additional reports or customizations for your reports please contact Jet services at services@jetglobal.com.</t>
  </si>
  <si>
    <t>Click here to email Jet Global Services</t>
  </si>
  <si>
    <t>For training, see our website for more information.</t>
  </si>
  <si>
    <t>Click here to go to Jet Global contact page</t>
  </si>
  <si>
    <t>To contact a sales representative, send an email to sales.us@jetglobal.com.</t>
  </si>
  <si>
    <t>Click here to email Jet Global sales</t>
  </si>
  <si>
    <t>Disclaimer</t>
  </si>
  <si>
    <t>All reports are built as examples only. Reports are working reports that will return data from your database if you have configured Jet Reports properly in Excel. Reports may work differently on your database. Reports were tested on the Microsoft Dynamics NAV2015 JetCorp Demo Database. Reports will display different results depending on your database.</t>
  </si>
  <si>
    <t xml:space="preserve">2018 Jet Global Data Technologies, Inc. </t>
  </si>
  <si>
    <t>This reports provides period information for an income statement for any period type available in Dynamics NAV.
Dates used in filtering must be formatted to the same format used in NAV.</t>
  </si>
  <si>
    <t>Sales, Retail - North America</t>
  </si>
  <si>
    <t>Sales, Retail - EU</t>
  </si>
  <si>
    <t>Sales, Retail - Other</t>
  </si>
  <si>
    <t>Discounts, Retail - North America</t>
  </si>
  <si>
    <t>Discounts, Retail - EU</t>
  </si>
  <si>
    <t>Discounts, Retail - Other</t>
  </si>
  <si>
    <t>COGS, Retail - North America</t>
  </si>
  <si>
    <t>COGS, Retail - EU</t>
  </si>
  <si>
    <t>COGS, Retail - Other</t>
  </si>
  <si>
    <t>Cost Adjustments</t>
  </si>
  <si>
    <t>Bldg. Maint. Expenses</t>
  </si>
  <si>
    <t>Administrative Expenses</t>
  </si>
  <si>
    <t>Computer Expenses</t>
  </si>
  <si>
    <t>Selling Expenses</t>
  </si>
  <si>
    <t>Personnel Expenses</t>
  </si>
  <si>
    <t>Fixed Asset Depreciation</t>
  </si>
  <si>
    <t>Other Operating Expenses</t>
  </si>
  <si>
    <t>80800..80900</t>
  </si>
  <si>
    <t>81000..81100</t>
  </si>
  <si>
    <t>="1/1/2019"</t>
  </si>
  <si>
    <t>="3/12/2019"</t>
  </si>
  <si>
    <t>44100</t>
  </si>
  <si>
    <t>44200</t>
  </si>
  <si>
    <t>44300</t>
  </si>
  <si>
    <t>45100</t>
  </si>
  <si>
    <t>45200</t>
  </si>
  <si>
    <t>45300</t>
  </si>
  <si>
    <t>=IF($C$11="","",-GL("Balance",$D25,I$12,I$13,,$G$9))</t>
  </si>
  <si>
    <t>=SUBTOTAL(9,I20:I25)</t>
  </si>
  <si>
    <t>52100</t>
  </si>
  <si>
    <t>52300</t>
  </si>
  <si>
    <t>52400</t>
  </si>
  <si>
    <t>54999</t>
  </si>
  <si>
    <t>=IF($C$11="","",-GL("Balance",$D33,I$12,I$13,,$G$9))</t>
  </si>
  <si>
    <t>=SUBTOTAL(9,I30:I33)</t>
  </si>
  <si>
    <t>=I27+I35</t>
  </si>
  <si>
    <t>65400</t>
  </si>
  <si>
    <t>65900</t>
  </si>
  <si>
    <t>64400</t>
  </si>
  <si>
    <t>61400</t>
  </si>
  <si>
    <t>62950</t>
  </si>
  <si>
    <t>66400</t>
  </si>
  <si>
    <t>67600</t>
  </si>
  <si>
    <t>=SUBTOTAL(9,I40:I46)</t>
  </si>
  <si>
    <t>=I37+I48</t>
  </si>
  <si>
    <t>79950</t>
  </si>
  <si>
    <t>=IF($C$11="","",-GL("Balance",$D53,I$12,I$13,,$G$9))</t>
  </si>
  <si>
    <t>80600</t>
  </si>
  <si>
    <t>=IF($C$11="","",-GL("Balance",$D54,I$12,I$13,,$G$9))</t>
  </si>
  <si>
    <t>=IF($C$11="","",-GL("Balance",$D55,I$12,I$13,,$G$9))</t>
  </si>
  <si>
    <t>=IF($C$11="","",-GL("Balance",$D56,I$12,I$13,,$G$9))</t>
  </si>
  <si>
    <t>=SUBTOTAL(9,I53:I56)</t>
  </si>
  <si>
    <t>=I50+I58</t>
  </si>
  <si>
    <t>=IF($C$11="","",-GL("Balance",$D25,K$12,K$13,,$G$9))</t>
  </si>
  <si>
    <t>=IF($C$11="","",-GL("Balance",$D25,M$12,M$13,,$G$9))</t>
  </si>
  <si>
    <t>=SUBTOTAL(9,K20:K25)</t>
  </si>
  <si>
    <t>=SUBTOTAL(9,M20:M25)</t>
  </si>
  <si>
    <t>=IF($C$11="","",-GL("Balance",$D33,K$12,K$13,,$G$9))</t>
  </si>
  <si>
    <t>=IF($C$11="","",-GL("Balance",$D33,M$12,M$13,,$G$9))</t>
  </si>
  <si>
    <t>=SUBTOTAL(9,K30:K33)</t>
  </si>
  <si>
    <t>=SUBTOTAL(9,M30:M33)</t>
  </si>
  <si>
    <t>=K27+K35</t>
  </si>
  <si>
    <t>=M27+M35</t>
  </si>
  <si>
    <t>=SUBTOTAL(9,K40:K46)</t>
  </si>
  <si>
    <t>=SUBTOTAL(9,M40:M46)</t>
  </si>
  <si>
    <t>=K37+K48</t>
  </si>
  <si>
    <t>=M37+M48</t>
  </si>
  <si>
    <t>=IF($C$11="","",-GL("Balance",$D53,K$12,K$13,,$G$9))</t>
  </si>
  <si>
    <t>=IF($C$11="","",-GL("Balance",$D53,M$12,M$13,,$G$9))</t>
  </si>
  <si>
    <t>=IF($C$11="","",-GL("Balance",$D54,K$12,K$13,,$G$9))</t>
  </si>
  <si>
    <t>=IF($C$11="","",-GL("Balance",$D54,M$12,M$13,,$G$9))</t>
  </si>
  <si>
    <t>=IF($C$11="","",-GL("Balance",$D55,K$12,K$13,,$G$9))</t>
  </si>
  <si>
    <t>=IF($C$11="","",-GL("Balance",$D55,M$12,M$13,,$G$9))</t>
  </si>
  <si>
    <t>=IF($C$11="","",-GL("Balance",$D56,K$12,K$13,,$G$9))</t>
  </si>
  <si>
    <t>=IF($C$11="","",-GL("Balance",$D56,M$12,M$13,,$G$9))</t>
  </si>
  <si>
    <t>=SUBTOTAL(9,K53:K56)</t>
  </si>
  <si>
    <t>=SUBTOTAL(9,M53:M56)</t>
  </si>
  <si>
    <t>=K50+K58</t>
  </si>
  <si>
    <t>=M50+M58</t>
  </si>
  <si>
    <t>Auto+Hide+Hidesheet+Formulas=Sheet8,Sheet9+FormulasOnly</t>
  </si>
  <si>
    <t>Auto+Hide+Values+Formulas=Sheet10,Sheet11+FormulasOnly</t>
  </si>
  <si>
    <t>43497</t>
  </si>
  <si>
    <t>43525</t>
  </si>
  <si>
    <t>Auto+Hide+Hidesheet+Formulas=Sheet16,Sheet8,Sheet9</t>
  </si>
  <si>
    <t>Auto+Hide+Hidesheet+Formulas=Sheet16,Sheet8,Sheet9+FormulasOnly</t>
  </si>
  <si>
    <t>Auto+Hide+Values+Formulas=Sheet17,Sheet10,Sheet11</t>
  </si>
  <si>
    <t>Auto+Hide+Values+Formulas=Sheet17,Sheet10,Sheet11+FormulasOnly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</si>
</sst>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mm/dd/yy;@"/>
  </numFmts>
  <fonts count="32" x14ac:knownFonts="1">
    <font>
      <sz val="10"/>
      <name val="Arial"/>
    </font>
    <font>
      <sz val="11"/>
      <color theme="1"/>
      <name val="Calibri"/>
      <family val="2"/>
      <scheme val="minor"/>
    </font>
    <font>
      <sz val="10"/>
      <name val="Arial"/>
      <family val="2"/>
    </font>
    <font>
      <b/>
      <sz val="10"/>
      <name val="Arial"/>
      <family val="2"/>
    </font>
    <font>
      <u/>
      <sz val="10"/>
      <color indexed="12"/>
      <name val="Arial"/>
      <family val="2"/>
    </font>
    <font>
      <b/>
      <u/>
      <sz val="10"/>
      <name val="Arial"/>
      <family val="2"/>
    </font>
    <font>
      <u/>
      <sz val="11"/>
      <name val="Arial"/>
      <family val="2"/>
    </font>
    <font>
      <b/>
      <sz val="11"/>
      <name val="Arial"/>
      <family val="2"/>
    </font>
    <font>
      <u/>
      <sz val="11"/>
      <name val="Arial"/>
      <family val="2"/>
    </font>
    <font>
      <b/>
      <u/>
      <sz val="12"/>
      <name val="Arial"/>
      <family val="2"/>
    </font>
    <font>
      <b/>
      <sz val="12"/>
      <color indexed="9"/>
      <name val="Arial"/>
      <family val="2"/>
    </font>
    <font>
      <sz val="8"/>
      <name val="Arial"/>
      <family val="2"/>
    </font>
    <font>
      <sz val="10"/>
      <name val="Arial"/>
      <family val="2"/>
    </font>
    <font>
      <i/>
      <sz val="10"/>
      <name val="Arial"/>
      <family val="2"/>
    </font>
    <font>
      <b/>
      <sz val="10"/>
      <name val="Arial"/>
      <family val="2"/>
    </font>
    <font>
      <sz val="10"/>
      <name val="Arial"/>
      <family val="2"/>
    </font>
    <font>
      <b/>
      <sz val="10"/>
      <color indexed="62"/>
      <name val="Arial"/>
      <family val="2"/>
    </font>
    <font>
      <b/>
      <sz val="10"/>
      <color indexed="10"/>
      <name val="Arial"/>
      <family val="2"/>
    </font>
    <font>
      <sz val="10"/>
      <name val="Arial"/>
      <family val="2"/>
    </font>
    <font>
      <b/>
      <sz val="16"/>
      <color rgb="FF0074AB"/>
      <name val="Arial"/>
      <family val="2"/>
    </font>
    <font>
      <b/>
      <u/>
      <sz val="11"/>
      <name val="Arial"/>
      <family val="2"/>
    </font>
    <font>
      <b/>
      <i/>
      <sz val="9"/>
      <color rgb="FF0074AB"/>
      <name val="Arial"/>
      <family val="2"/>
    </font>
    <font>
      <b/>
      <i/>
      <sz val="10"/>
      <color theme="0" tint="-0.499984740745262"/>
      <name val="Arial"/>
      <family val="2"/>
    </font>
    <font>
      <sz val="10"/>
      <color theme="0" tint="-0.499984740745262"/>
      <name val="Arial"/>
      <family val="2"/>
    </font>
    <font>
      <sz val="10"/>
      <color theme="0" tint="-0.34998626667073579"/>
      <name val="Arial"/>
      <family val="2"/>
    </font>
    <font>
      <sz val="8"/>
      <color theme="0" tint="-0.34998626667073579"/>
      <name val="Arial"/>
      <family val="2"/>
    </font>
    <font>
      <b/>
      <sz val="16"/>
      <color theme="0" tint="-0.34998626667073579"/>
      <name val="Arial"/>
      <family val="2"/>
    </font>
    <font>
      <u/>
      <sz val="10"/>
      <color indexed="12"/>
      <name val="Segoe UI"/>
      <family val="2"/>
    </font>
    <font>
      <sz val="11"/>
      <color indexed="8"/>
      <name val="Calibri"/>
      <family val="2"/>
    </font>
    <font>
      <sz val="10"/>
      <color theme="1"/>
      <name val="Segoe UI"/>
      <family val="2"/>
    </font>
    <font>
      <b/>
      <sz val="20"/>
      <color rgb="FFDA4848"/>
      <name val="Segoe UI"/>
      <family val="2"/>
    </font>
    <font>
      <b/>
      <sz val="10"/>
      <color theme="1"/>
      <name val="Segoe UI"/>
      <family val="2"/>
    </font>
  </fonts>
  <fills count="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66FF33"/>
        <bgColor indexed="64"/>
      </patternFill>
    </fill>
  </fills>
  <borders count="3">
    <border>
      <left/>
      <right/>
      <top/>
      <bottom/>
      <diagonal/>
    </border>
    <border>
      <left/>
      <right/>
      <top style="thin">
        <color indexed="64"/>
      </top>
      <bottom style="thin">
        <color indexed="64"/>
      </bottom>
      <diagonal/>
    </border>
    <border>
      <left/>
      <right/>
      <top style="thin">
        <color indexed="64"/>
      </top>
      <bottom style="medium">
        <color indexed="64"/>
      </bottom>
      <diagonal/>
    </border>
  </borders>
  <cellStyleXfs count="7">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28" fillId="0" borderId="0"/>
    <xf numFmtId="0" fontId="4" fillId="0" borderId="0" applyNumberFormat="0" applyFill="0" applyBorder="0" applyAlignment="0" applyProtection="0">
      <alignment vertical="top"/>
      <protection locked="0"/>
    </xf>
    <xf numFmtId="0" fontId="1" fillId="0" borderId="0"/>
  </cellStyleXfs>
  <cellXfs count="66">
    <xf numFmtId="0" fontId="0" fillId="0" borderId="0" xfId="0"/>
    <xf numFmtId="0" fontId="14" fillId="0" borderId="0" xfId="0" applyFont="1" applyFill="1" applyBorder="1" applyAlignment="1">
      <alignment horizontal="left"/>
    </xf>
    <xf numFmtId="0" fontId="15" fillId="0" borderId="0" xfId="0" applyFont="1" applyFill="1"/>
    <xf numFmtId="0" fontId="16" fillId="0" borderId="0" xfId="0" applyFont="1" applyFill="1" applyAlignment="1">
      <alignment horizontal="left"/>
    </xf>
    <xf numFmtId="0" fontId="0" fillId="2" borderId="0" xfId="0" applyFill="1" applyBorder="1"/>
    <xf numFmtId="0" fontId="3" fillId="2" borderId="0" xfId="0" applyFont="1" applyFill="1" applyBorder="1"/>
    <xf numFmtId="0" fontId="13" fillId="2" borderId="0" xfId="0" applyFont="1" applyFill="1" applyBorder="1"/>
    <xf numFmtId="14" fontId="13" fillId="2" borderId="0" xfId="0" applyNumberFormat="1" applyFont="1" applyFill="1" applyBorder="1" applyAlignment="1">
      <alignment horizontal="left"/>
    </xf>
    <xf numFmtId="164" fontId="13" fillId="2" borderId="0" xfId="0" applyNumberFormat="1" applyFont="1" applyFill="1" applyBorder="1" applyAlignment="1">
      <alignment horizontal="left"/>
    </xf>
    <xf numFmtId="0" fontId="19" fillId="0" borderId="0" xfId="0" applyFont="1" applyFill="1" applyBorder="1" applyAlignment="1">
      <alignment horizontal="left"/>
    </xf>
    <xf numFmtId="0" fontId="12" fillId="2" borderId="0" xfId="0" applyFont="1" applyFill="1" applyBorder="1"/>
    <xf numFmtId="0" fontId="22" fillId="0" borderId="0" xfId="0" applyFont="1" applyFill="1" applyBorder="1" applyAlignment="1">
      <alignment horizontal="left"/>
    </xf>
    <xf numFmtId="0" fontId="23" fillId="0" borderId="0" xfId="0" applyFont="1" applyFill="1"/>
    <xf numFmtId="0" fontId="23" fillId="0" borderId="0" xfId="0" applyFont="1" applyFill="1" applyAlignment="1">
      <alignment horizontal="left"/>
    </xf>
    <xf numFmtId="14" fontId="23" fillId="0" borderId="0" xfId="0" applyNumberFormat="1" applyFont="1" applyFill="1" applyAlignment="1">
      <alignment horizontal="left"/>
    </xf>
    <xf numFmtId="0" fontId="24" fillId="0" borderId="0" xfId="0" applyFont="1" applyFill="1"/>
    <xf numFmtId="0" fontId="25" fillId="0" borderId="0" xfId="0" applyFont="1" applyFill="1"/>
    <xf numFmtId="0" fontId="24" fillId="0" borderId="0" xfId="0" applyFont="1" applyFill="1" applyAlignment="1">
      <alignment horizontal="right"/>
    </xf>
    <xf numFmtId="0" fontId="11" fillId="0" borderId="0" xfId="0" applyFont="1" applyFill="1"/>
    <xf numFmtId="0" fontId="0" fillId="0" borderId="0" xfId="0" applyFill="1" applyAlignment="1">
      <alignment horizontal="right"/>
    </xf>
    <xf numFmtId="0" fontId="0" fillId="0" borderId="0" xfId="0" applyFill="1"/>
    <xf numFmtId="0" fontId="2" fillId="0" borderId="0" xfId="0" applyFont="1" applyFill="1"/>
    <xf numFmtId="0" fontId="15" fillId="0" borderId="0" xfId="0" applyFont="1" applyFill="1" applyAlignment="1">
      <alignment horizontal="right"/>
    </xf>
    <xf numFmtId="0" fontId="23" fillId="0" borderId="0" xfId="0" applyFont="1" applyFill="1" applyAlignment="1">
      <alignment horizontal="right"/>
    </xf>
    <xf numFmtId="0" fontId="18" fillId="0" borderId="0" xfId="0" applyFont="1" applyFill="1"/>
    <xf numFmtId="0" fontId="17" fillId="0" borderId="0" xfId="0" applyFont="1" applyFill="1"/>
    <xf numFmtId="0" fontId="26" fillId="0" borderId="0" xfId="0" applyFont="1" applyFill="1" applyBorder="1" applyAlignment="1">
      <alignment horizontal="center"/>
    </xf>
    <xf numFmtId="0" fontId="24" fillId="0" borderId="0" xfId="0" applyFont="1" applyFill="1" applyBorder="1"/>
    <xf numFmtId="164" fontId="24" fillId="0" borderId="0" xfId="0" applyNumberFormat="1" applyFont="1" applyFill="1" applyAlignment="1">
      <alignment horizontal="center"/>
    </xf>
    <xf numFmtId="164" fontId="0" fillId="0" borderId="0" xfId="0" applyNumberFormat="1" applyFill="1"/>
    <xf numFmtId="0" fontId="21" fillId="0" borderId="0" xfId="0" applyFont="1" applyFill="1" applyAlignment="1">
      <alignment horizontal="right"/>
    </xf>
    <xf numFmtId="0" fontId="20" fillId="0" borderId="0" xfId="0" applyFont="1" applyFill="1"/>
    <xf numFmtId="0" fontId="6" fillId="0" borderId="0" xfId="0" applyFont="1" applyFill="1"/>
    <xf numFmtId="0" fontId="5" fillId="0" borderId="0" xfId="0" applyFont="1" applyFill="1" applyAlignment="1">
      <alignment horizontal="center"/>
    </xf>
    <xf numFmtId="43" fontId="0" fillId="0" borderId="0" xfId="1" applyFont="1" applyFill="1"/>
    <xf numFmtId="43" fontId="0" fillId="0" borderId="0" xfId="1" applyFont="1" applyFill="1" applyBorder="1"/>
    <xf numFmtId="0" fontId="7" fillId="0" borderId="0" xfId="0" applyFont="1" applyFill="1"/>
    <xf numFmtId="43" fontId="3" fillId="0" borderId="1" xfId="1" applyFont="1" applyFill="1" applyBorder="1"/>
    <xf numFmtId="43" fontId="3" fillId="0" borderId="0" xfId="1" applyFont="1" applyFill="1" applyBorder="1"/>
    <xf numFmtId="0" fontId="8" fillId="0" borderId="0" xfId="0" applyFont="1" applyFill="1"/>
    <xf numFmtId="43" fontId="0" fillId="0" borderId="1" xfId="1" applyFont="1" applyFill="1" applyBorder="1"/>
    <xf numFmtId="43" fontId="3" fillId="0" borderId="2" xfId="1" applyFont="1" applyFill="1" applyBorder="1"/>
    <xf numFmtId="0" fontId="0" fillId="0" borderId="0" xfId="0" applyFill="1" applyBorder="1"/>
    <xf numFmtId="0" fontId="10" fillId="3" borderId="0" xfId="0" applyFont="1" applyFill="1" applyBorder="1" applyAlignment="1">
      <alignment horizontal="left"/>
    </xf>
    <xf numFmtId="0" fontId="10" fillId="3" borderId="0" xfId="0" applyFont="1" applyFill="1" applyBorder="1" applyAlignment="1">
      <alignment horizontal="center"/>
    </xf>
    <xf numFmtId="0" fontId="10" fillId="0" borderId="0" xfId="0" applyFont="1" applyFill="1" applyBorder="1" applyAlignment="1">
      <alignment horizontal="center"/>
    </xf>
    <xf numFmtId="0" fontId="9" fillId="0" borderId="0" xfId="0" applyFont="1" applyFill="1" applyBorder="1" applyAlignment="1"/>
    <xf numFmtId="0" fontId="10" fillId="0" borderId="0" xfId="0" applyFont="1" applyFill="1" applyBorder="1" applyAlignment="1">
      <alignment horizontal="left"/>
    </xf>
    <xf numFmtId="0" fontId="0" fillId="0" borderId="0" xfId="0" quotePrefix="1"/>
    <xf numFmtId="0" fontId="2" fillId="4" borderId="0" xfId="0" applyFont="1" applyFill="1" applyAlignment="1">
      <alignment horizontal="right"/>
    </xf>
    <xf numFmtId="0" fontId="2" fillId="4" borderId="0" xfId="0" applyFont="1" applyFill="1" applyBorder="1" applyAlignment="1">
      <alignment horizontal="right"/>
    </xf>
    <xf numFmtId="0" fontId="2" fillId="4" borderId="0" xfId="0" applyFont="1" applyFill="1" applyAlignment="1">
      <alignment horizontal="center" wrapText="1"/>
    </xf>
    <xf numFmtId="0" fontId="2" fillId="0" borderId="0" xfId="0" applyFont="1" applyFill="1" applyAlignment="1">
      <alignment horizontal="center" wrapText="1"/>
    </xf>
    <xf numFmtId="0" fontId="2" fillId="0" borderId="0" xfId="0" applyFont="1" applyFill="1" applyAlignment="1">
      <alignment horizontal="right"/>
    </xf>
    <xf numFmtId="0" fontId="2" fillId="0" borderId="0" xfId="0" applyFont="1" applyFill="1" applyBorder="1" applyAlignment="1">
      <alignment horizontal="right"/>
    </xf>
    <xf numFmtId="0" fontId="2" fillId="2" borderId="0" xfId="0" applyFont="1" applyFill="1" applyBorder="1"/>
    <xf numFmtId="0" fontId="2" fillId="4" borderId="0" xfId="0" applyFont="1" applyFill="1"/>
    <xf numFmtId="0" fontId="29" fillId="0" borderId="0" xfId="6" applyFont="1"/>
    <xf numFmtId="0" fontId="29" fillId="0" borderId="0" xfId="6" applyFont="1" applyAlignment="1">
      <alignment vertical="top"/>
    </xf>
    <xf numFmtId="0" fontId="29" fillId="0" borderId="0" xfId="6" applyFont="1" applyAlignment="1">
      <alignment vertical="top" wrapText="1"/>
    </xf>
    <xf numFmtId="0" fontId="30" fillId="0" borderId="0" xfId="6" applyFont="1" applyAlignment="1">
      <alignment vertical="top"/>
    </xf>
    <xf numFmtId="0" fontId="31" fillId="0" borderId="0" xfId="6" applyFont="1" applyAlignment="1">
      <alignment vertical="top"/>
    </xf>
    <xf numFmtId="0" fontId="27" fillId="0" borderId="0" xfId="2" applyFont="1" applyAlignment="1" applyProtection="1">
      <alignment vertical="top"/>
    </xf>
    <xf numFmtId="0" fontId="2" fillId="0" borderId="0" xfId="0" applyFont="1" applyFill="1" applyAlignment="1">
      <alignment horizontal="left" indent="1"/>
    </xf>
    <xf numFmtId="0" fontId="0" fillId="0" borderId="0" xfId="0" applyFill="1" applyAlignment="1">
      <alignment horizontal="left" indent="1"/>
    </xf>
    <xf numFmtId="14" fontId="0" fillId="0" borderId="0" xfId="0" applyNumberFormat="1" applyFill="1"/>
  </cellXfs>
  <cellStyles count="7">
    <cellStyle name="Comma" xfId="1" builtinId="3"/>
    <cellStyle name="Hyperlink" xfId="2" builtinId="8"/>
    <cellStyle name="Hyperlink 3" xfId="5"/>
    <cellStyle name="Normal" xfId="0" builtinId="0"/>
    <cellStyle name="Normal 2" xfId="6"/>
    <cellStyle name="Normal 2 4" xfId="3"/>
    <cellStyle name="Normal 3"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A008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00ACEC"/>
      <rgbColor rgb="00969696"/>
      <rgbColor rgb="00003366"/>
      <rgbColor rgb="00339966"/>
      <rgbColor rgb="00003300"/>
      <rgbColor rgb="00333300"/>
      <rgbColor rgb="00993300"/>
      <rgbColor rgb="00E5A430"/>
      <rgbColor rgb="000074AB"/>
      <rgbColor rgb="00333333"/>
    </indexedColors>
    <mruColors>
      <color rgb="FF66FF33"/>
      <color rgb="FF0074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jetreports.com/web"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4527550</xdr:colOff>
      <xdr:row>3</xdr:row>
      <xdr:rowOff>92075</xdr:rowOff>
    </xdr:from>
    <xdr:to>
      <xdr:col>7</xdr:col>
      <xdr:colOff>222250</xdr:colOff>
      <xdr:row>6</xdr:row>
      <xdr:rowOff>32361</xdr:rowOff>
    </xdr:to>
    <xdr:pic>
      <xdr:nvPicPr>
        <xdr:cNvPr id="2" name="Jet Logo">
          <a:hlinkClick xmlns:r="http://schemas.openxmlformats.org/officeDocument/2006/relationships" r:id="rId1"/>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66025" y="635000"/>
          <a:ext cx="2743200" cy="4832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samplereports@jetglobal.com" TargetMode="External"/><Relationship Id="rId7" Type="http://schemas.openxmlformats.org/officeDocument/2006/relationships/printerSettings" Target="../printerSettings/printerSettings1.bin"/><Relationship Id="rId2" Type="http://schemas.openxmlformats.org/officeDocument/2006/relationships/hyperlink" Target="mailto:services@jetglobal.com" TargetMode="External"/><Relationship Id="rId1" Type="http://schemas.openxmlformats.org/officeDocument/2006/relationships/hyperlink" Target="https://go.jetreports.com/web" TargetMode="External"/><Relationship Id="rId6" Type="http://schemas.openxmlformats.org/officeDocument/2006/relationships/hyperlink" Target="https://go.jetreports.com/support" TargetMode="External"/><Relationship Id="rId5" Type="http://schemas.openxmlformats.org/officeDocument/2006/relationships/hyperlink" Target="mailto:sales.us@jetglobal.com" TargetMode="External"/><Relationship Id="rId4" Type="http://schemas.openxmlformats.org/officeDocument/2006/relationships/hyperlink" Target="https://go.jetreports.com/download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27"/>
  <sheetViews>
    <sheetView showGridLines="0" tabSelected="1" workbookViewId="0"/>
  </sheetViews>
  <sheetFormatPr defaultColWidth="9.140625" defaultRowHeight="14.25" x14ac:dyDescent="0.25"/>
  <cols>
    <col min="1" max="1" width="4.42578125" style="57" hidden="1" customWidth="1"/>
    <col min="2" max="2" width="9.140625" style="57"/>
    <col min="3" max="3" width="32" style="58" bestFit="1" customWidth="1"/>
    <col min="4" max="4" width="77.28515625" style="59" customWidth="1"/>
    <col min="5" max="5" width="10.140625" style="58" customWidth="1"/>
    <col min="6" max="16384" width="9.140625" style="57"/>
  </cols>
  <sheetData>
    <row r="1" spans="1:5" ht="14.25" hidden="1" customHeight="1" x14ac:dyDescent="0.25">
      <c r="A1" s="57" t="s">
        <v>121</v>
      </c>
    </row>
    <row r="7" spans="1:5" ht="30.75" x14ac:dyDescent="0.25">
      <c r="C7" s="60" t="s">
        <v>23</v>
      </c>
    </row>
    <row r="9" spans="1:5" ht="57" x14ac:dyDescent="0.25">
      <c r="C9" s="61" t="s">
        <v>24</v>
      </c>
      <c r="D9" s="59" t="s">
        <v>137</v>
      </c>
    </row>
    <row r="10" spans="1:5" x14ac:dyDescent="0.25">
      <c r="C10" s="61"/>
    </row>
    <row r="11" spans="1:5" x14ac:dyDescent="0.25">
      <c r="C11" s="61" t="s">
        <v>122</v>
      </c>
      <c r="D11" s="59" t="s">
        <v>123</v>
      </c>
    </row>
    <row r="12" spans="1:5" x14ac:dyDescent="0.25">
      <c r="C12" s="61"/>
    </row>
    <row r="13" spans="1:5" ht="42.75" x14ac:dyDescent="0.25">
      <c r="C13" s="61" t="s">
        <v>25</v>
      </c>
      <c r="D13" s="59" t="s">
        <v>124</v>
      </c>
      <c r="E13" s="62" t="s">
        <v>67</v>
      </c>
    </row>
    <row r="14" spans="1:5" ht="16.5" customHeight="1" x14ac:dyDescent="0.25">
      <c r="C14" s="61"/>
    </row>
    <row r="15" spans="1:5" ht="28.5" x14ac:dyDescent="0.25">
      <c r="C15" s="61" t="s">
        <v>65</v>
      </c>
      <c r="D15" s="59" t="s">
        <v>125</v>
      </c>
      <c r="E15" s="62" t="s">
        <v>66</v>
      </c>
    </row>
    <row r="16" spans="1:5" x14ac:dyDescent="0.25">
      <c r="C16" s="61"/>
    </row>
    <row r="17" spans="3:5" ht="57" x14ac:dyDescent="0.25">
      <c r="C17" s="61" t="s">
        <v>120</v>
      </c>
      <c r="D17" s="59" t="s">
        <v>126</v>
      </c>
      <c r="E17" s="62" t="s">
        <v>127</v>
      </c>
    </row>
    <row r="18" spans="3:5" x14ac:dyDescent="0.25">
      <c r="C18" s="61"/>
    </row>
    <row r="19" spans="3:5" ht="28.5" x14ac:dyDescent="0.25">
      <c r="C19" s="61" t="s">
        <v>26</v>
      </c>
      <c r="D19" s="59" t="s">
        <v>128</v>
      </c>
      <c r="E19" s="62" t="s">
        <v>129</v>
      </c>
    </row>
    <row r="20" spans="3:5" x14ac:dyDescent="0.25">
      <c r="C20" s="61"/>
    </row>
    <row r="21" spans="3:5" x14ac:dyDescent="0.25">
      <c r="C21" s="61" t="s">
        <v>27</v>
      </c>
      <c r="D21" s="59" t="s">
        <v>130</v>
      </c>
      <c r="E21" s="62" t="s">
        <v>131</v>
      </c>
    </row>
    <row r="22" spans="3:5" x14ac:dyDescent="0.25">
      <c r="C22" s="61"/>
    </row>
    <row r="23" spans="3:5" x14ac:dyDescent="0.25">
      <c r="C23" s="61" t="s">
        <v>21</v>
      </c>
      <c r="D23" s="59" t="s">
        <v>132</v>
      </c>
      <c r="E23" s="62" t="s">
        <v>133</v>
      </c>
    </row>
    <row r="24" spans="3:5" x14ac:dyDescent="0.25">
      <c r="C24" s="61"/>
    </row>
    <row r="25" spans="3:5" ht="71.25" x14ac:dyDescent="0.25">
      <c r="C25" s="61" t="s">
        <v>134</v>
      </c>
      <c r="D25" s="59" t="s">
        <v>135</v>
      </c>
    </row>
    <row r="26" spans="3:5" x14ac:dyDescent="0.25">
      <c r="C26" s="61"/>
    </row>
    <row r="27" spans="3:5" x14ac:dyDescent="0.25">
      <c r="C27" s="61" t="s">
        <v>28</v>
      </c>
      <c r="D27" s="59" t="s">
        <v>136</v>
      </c>
    </row>
  </sheetData>
  <hyperlinks>
    <hyperlink ref="E21" r:id="rId1"/>
    <hyperlink ref="E19" r:id="rId2"/>
    <hyperlink ref="E15" r:id="rId3"/>
    <hyperlink ref="E13" r:id="rId4"/>
    <hyperlink ref="E23" r:id="rId5"/>
    <hyperlink ref="E17" r:id="rId6"/>
  </hyperlinks>
  <pageMargins left="0.25" right="0.25" top="0.75" bottom="0.75" header="0.3" footer="0.3"/>
  <pageSetup scale="63" orientation="portrait" r:id="rId7"/>
  <headerFooter alignWithMargins="0"/>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heetViews>
  <sheetFormatPr defaultColWidth="9.140625" defaultRowHeight="12.75" x14ac:dyDescent="0.2"/>
  <cols>
    <col min="1" max="1" width="9.140625" style="4" hidden="1" customWidth="1"/>
    <col min="2" max="2" width="9.140625" style="4"/>
    <col min="3" max="3" width="15.42578125" style="4" customWidth="1"/>
    <col min="4" max="4" width="17.140625" style="4" customWidth="1"/>
    <col min="5" max="5" width="8.85546875" style="4" customWidth="1"/>
    <col min="6" max="16384" width="9.140625" style="4"/>
  </cols>
  <sheetData>
    <row r="1" spans="1:6" hidden="1" x14ac:dyDescent="0.2">
      <c r="A1" s="10" t="s">
        <v>221</v>
      </c>
      <c r="C1" s="4" t="s">
        <v>33</v>
      </c>
      <c r="D1" s="4" t="s">
        <v>34</v>
      </c>
      <c r="E1" s="4" t="s">
        <v>32</v>
      </c>
      <c r="F1" s="55" t="s">
        <v>68</v>
      </c>
    </row>
    <row r="5" spans="1:6" x14ac:dyDescent="0.2">
      <c r="C5" s="5" t="s">
        <v>22</v>
      </c>
    </row>
    <row r="7" spans="1:6" x14ac:dyDescent="0.2">
      <c r="A7" s="4" t="s">
        <v>35</v>
      </c>
      <c r="C7" s="5" t="s">
        <v>29</v>
      </c>
      <c r="D7" s="6" t="str">
        <f>"Month"</f>
        <v>Month</v>
      </c>
      <c r="E7" s="4" t="str">
        <f>"Lookup"</f>
        <v>Lookup</v>
      </c>
    </row>
    <row r="8" spans="1:6" x14ac:dyDescent="0.2">
      <c r="A8" s="4" t="s">
        <v>35</v>
      </c>
      <c r="C8" s="5" t="s">
        <v>36</v>
      </c>
      <c r="D8" s="7" t="str">
        <f>"1/1/2019"</f>
        <v>1/1/2019</v>
      </c>
      <c r="F8" s="55" t="s">
        <v>69</v>
      </c>
    </row>
    <row r="9" spans="1:6" x14ac:dyDescent="0.2">
      <c r="A9" s="4" t="s">
        <v>35</v>
      </c>
      <c r="C9" s="5" t="s">
        <v>37</v>
      </c>
      <c r="D9" s="7" t="str">
        <f>"3/12/2019"</f>
        <v>3/12/2019</v>
      </c>
      <c r="F9" s="55" t="s">
        <v>69</v>
      </c>
    </row>
    <row r="10" spans="1:6" x14ac:dyDescent="0.2">
      <c r="C10" s="5" t="s">
        <v>30</v>
      </c>
      <c r="D10" s="8" t="str">
        <f>IF(OR(Period_Start&lt;36526,Period_End&lt;36526),"",D8&amp;".."&amp;D9)</f>
        <v>1/1/2019..3/12/2019</v>
      </c>
    </row>
    <row r="11" spans="1:6" x14ac:dyDescent="0.2">
      <c r="A11" s="4" t="s">
        <v>35</v>
      </c>
      <c r="C11" s="5" t="s">
        <v>31</v>
      </c>
      <c r="D11" s="6" t="str">
        <f>"*"</f>
        <v>*</v>
      </c>
      <c r="E11" s="4" t="str">
        <f>"Lookup"</f>
        <v>Lookup</v>
      </c>
    </row>
    <row r="13" spans="1:6" x14ac:dyDescent="0.2">
      <c r="D13" s="4" t="str">
        <f>Date_filter</f>
        <v>1/1/2019..3/12/2019</v>
      </c>
    </row>
  </sheetData>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5"/>
  <sheetViews>
    <sheetView showGridLines="0" topLeftCell="E2" zoomScaleNormal="100" workbookViewId="0"/>
  </sheetViews>
  <sheetFormatPr defaultColWidth="9.140625" defaultRowHeight="12.75" x14ac:dyDescent="0.2"/>
  <cols>
    <col min="1" max="1" width="9.140625" style="15" hidden="1" customWidth="1"/>
    <col min="2" max="3" width="9.140625" style="18" hidden="1" customWidth="1"/>
    <col min="4" max="4" width="17.5703125" style="19" hidden="1" customWidth="1"/>
    <col min="5" max="5" width="5.85546875" style="19" customWidth="1"/>
    <col min="6" max="6" width="26.28515625" style="20" customWidth="1"/>
    <col min="7" max="7" width="9" style="20" customWidth="1"/>
    <col min="8" max="8" width="1.5703125" style="20" customWidth="1"/>
    <col min="9" max="9" width="16.5703125" style="20" bestFit="1" customWidth="1"/>
    <col min="10" max="10" width="1.5703125" style="20" customWidth="1"/>
    <col min="11" max="11" width="16.5703125" style="20" bestFit="1" customWidth="1"/>
    <col min="12" max="12" width="1.5703125" style="20" customWidth="1"/>
    <col min="13" max="13" width="16.5703125" style="20" bestFit="1" customWidth="1"/>
    <col min="14" max="14" width="1.5703125" style="20" customWidth="1"/>
    <col min="15" max="15" width="3.85546875" style="20" customWidth="1"/>
    <col min="16" max="16" width="3.42578125" style="20" hidden="1" customWidth="1"/>
    <col min="17" max="16384" width="9.140625" style="20"/>
  </cols>
  <sheetData>
    <row r="1" spans="1:18" s="15" customFormat="1" hidden="1" x14ac:dyDescent="0.2">
      <c r="A1" s="15" t="s">
        <v>223</v>
      </c>
      <c r="B1" s="16" t="s">
        <v>17</v>
      </c>
      <c r="C1" s="16" t="s">
        <v>17</v>
      </c>
      <c r="D1" s="17" t="s">
        <v>17</v>
      </c>
      <c r="E1" s="17"/>
      <c r="I1" s="15" t="s">
        <v>20</v>
      </c>
      <c r="K1" s="15" t="s">
        <v>49</v>
      </c>
      <c r="L1" s="15" t="s">
        <v>50</v>
      </c>
      <c r="M1" s="15" t="s">
        <v>49</v>
      </c>
      <c r="N1" s="15" t="s">
        <v>50</v>
      </c>
      <c r="P1" s="15" t="s">
        <v>19</v>
      </c>
    </row>
    <row r="3" spans="1:18" ht="20.25" x14ac:dyDescent="0.3">
      <c r="F3" s="9" t="str">
        <f>G6&amp;"ly"&amp;" Income Statement"</f>
        <v>Monthly Income Statement</v>
      </c>
      <c r="G3" s="19"/>
      <c r="H3" s="19"/>
    </row>
    <row r="4" spans="1:18" s="2" customFormat="1" x14ac:dyDescent="0.2">
      <c r="A4" s="15"/>
      <c r="B4" s="21"/>
      <c r="C4" s="21"/>
      <c r="D4" s="1"/>
      <c r="E4" s="1"/>
      <c r="F4" s="22"/>
      <c r="G4" s="22"/>
      <c r="H4" s="22"/>
    </row>
    <row r="5" spans="1:18" s="2" customFormat="1" x14ac:dyDescent="0.2">
      <c r="A5" s="15"/>
      <c r="F5" s="11" t="s">
        <v>38</v>
      </c>
      <c r="G5" s="23"/>
      <c r="H5" s="23"/>
    </row>
    <row r="6" spans="1:18" s="2" customFormat="1" ht="12.75" customHeight="1" x14ac:dyDescent="0.2">
      <c r="A6" s="15"/>
      <c r="F6" s="12" t="s">
        <v>29</v>
      </c>
      <c r="G6" s="13" t="str">
        <f>"Month"</f>
        <v>Month</v>
      </c>
      <c r="H6" s="13"/>
    </row>
    <row r="7" spans="1:18" s="2" customFormat="1" ht="12.75" customHeight="1" x14ac:dyDescent="0.2">
      <c r="A7" s="15"/>
      <c r="F7" s="12" t="s">
        <v>36</v>
      </c>
      <c r="G7" s="14" t="str">
        <f>"1/1/2019"</f>
        <v>1/1/2019</v>
      </c>
      <c r="H7" s="14"/>
    </row>
    <row r="8" spans="1:18" s="2" customFormat="1" ht="12.75" customHeight="1" x14ac:dyDescent="0.2">
      <c r="A8" s="15"/>
      <c r="F8" s="12" t="s">
        <v>37</v>
      </c>
      <c r="G8" s="14" t="str">
        <f>"3/12/2019"</f>
        <v>3/12/2019</v>
      </c>
      <c r="H8" s="14"/>
    </row>
    <row r="9" spans="1:18" s="2" customFormat="1" ht="12.75" customHeight="1" x14ac:dyDescent="0.2">
      <c r="A9" s="15"/>
      <c r="F9" s="12" t="s">
        <v>31</v>
      </c>
      <c r="G9" s="12" t="str">
        <f>"*"</f>
        <v>*</v>
      </c>
      <c r="H9" s="12"/>
    </row>
    <row r="10" spans="1:18" s="24" customFormat="1" ht="13.5" customHeight="1" x14ac:dyDescent="0.2">
      <c r="A10" s="15"/>
      <c r="B10" s="21"/>
      <c r="C10" s="21"/>
      <c r="F10" s="25" t="str">
        <f>IF($C$11="","ERROR:Enter Valid Start and End Date ",IF(G6=0,"ERROR: Must Input valid Period Type - Day, Week, Month, Quarter, Year.",""))</f>
        <v/>
      </c>
    </row>
    <row r="11" spans="1:18" s="15" customFormat="1" ht="14.25" hidden="1" customHeight="1" x14ac:dyDescent="0.3">
      <c r="A11" s="15" t="s">
        <v>19</v>
      </c>
      <c r="B11" s="16" t="s">
        <v>30</v>
      </c>
      <c r="C11" s="16" t="str">
        <f>"1/1/2019..3/12/2019"</f>
        <v>1/1/2019..3/12/2019</v>
      </c>
      <c r="F11" s="26"/>
      <c r="G11" s="26"/>
      <c r="H11" s="26"/>
      <c r="I11" s="26"/>
      <c r="J11" s="26"/>
      <c r="K11" s="26"/>
      <c r="L11" s="26"/>
      <c r="M11" s="26"/>
      <c r="N11" s="26"/>
      <c r="O11" s="26"/>
      <c r="Q11" s="27"/>
      <c r="R11" s="27"/>
    </row>
    <row r="12" spans="1:18" s="15" customFormat="1" hidden="1" x14ac:dyDescent="0.2">
      <c r="A12" s="15" t="s">
        <v>19</v>
      </c>
      <c r="B12" s="16"/>
      <c r="C12" s="16"/>
      <c r="D12" s="17"/>
      <c r="E12" s="17"/>
      <c r="F12" s="15" t="s">
        <v>1</v>
      </c>
      <c r="I12" s="28">
        <v>43466</v>
      </c>
      <c r="J12" s="28"/>
      <c r="K12" s="28">
        <v>43497</v>
      </c>
      <c r="L12" s="28"/>
      <c r="M12" s="28">
        <v>43525</v>
      </c>
      <c r="N12" s="28"/>
      <c r="P12" s="27"/>
      <c r="Q12" s="27"/>
      <c r="R12" s="27"/>
    </row>
    <row r="13" spans="1:18" s="15" customFormat="1" hidden="1" x14ac:dyDescent="0.2">
      <c r="A13" s="15" t="s">
        <v>19</v>
      </c>
      <c r="B13" s="16"/>
      <c r="C13" s="16"/>
      <c r="D13" s="17"/>
      <c r="E13" s="17"/>
      <c r="F13" s="15" t="s">
        <v>2</v>
      </c>
      <c r="I13" s="28">
        <v>43496</v>
      </c>
      <c r="J13" s="28"/>
      <c r="K13" s="28">
        <v>43524</v>
      </c>
      <c r="L13" s="28"/>
      <c r="M13" s="28">
        <v>43555</v>
      </c>
      <c r="N13" s="28"/>
    </row>
    <row r="14" spans="1:18" ht="1.5" hidden="1" customHeight="1" x14ac:dyDescent="0.2">
      <c r="A14" s="15" t="s">
        <v>17</v>
      </c>
      <c r="F14" s="20" t="s">
        <v>3</v>
      </c>
      <c r="I14" s="29" t="str">
        <f>TEXT(I$12,"MM/DD/YY")&amp;".."&amp;TEXT(I$13,"MM/DD/YY")</f>
        <v>01/01/19..01/31/19</v>
      </c>
      <c r="J14" s="29"/>
      <c r="K14" s="29" t="str">
        <f>TEXT(K$12,"MM/DD/YY")&amp;".."&amp;TEXT(K$13,"MM/DD/YY")</f>
        <v>02/01/19..02/28/19</v>
      </c>
      <c r="L14" s="29"/>
      <c r="M14" s="29" t="str">
        <f>TEXT(M$12,"MM/DD/YY")&amp;".."&amp;TEXT(M$13,"MM/DD/YY")</f>
        <v>03/01/19..03/31/19</v>
      </c>
      <c r="N14" s="29"/>
    </row>
    <row r="15" spans="1:18" x14ac:dyDescent="0.2">
      <c r="D15" s="3"/>
      <c r="E15" s="3"/>
      <c r="O15" s="30" t="str">
        <f ca="1">"Report Run Date: "&amp;TEXT(TODAY(),"dd/mm/yyyy")</f>
        <v>Report Run Date: 12/10/2018</v>
      </c>
      <c r="P15" s="56" t="s">
        <v>73</v>
      </c>
    </row>
    <row r="16" spans="1:18" ht="51" x14ac:dyDescent="0.2">
      <c r="D16" s="51" t="s">
        <v>51</v>
      </c>
      <c r="E16" s="52"/>
      <c r="O16" s="30"/>
    </row>
    <row r="17" spans="4:15" ht="15.75" x14ac:dyDescent="0.25">
      <c r="D17" s="49" t="s">
        <v>39</v>
      </c>
      <c r="E17" s="53"/>
      <c r="F17" s="43" t="s">
        <v>0</v>
      </c>
      <c r="G17" s="43"/>
      <c r="H17" s="47"/>
      <c r="I17" s="44" t="str">
        <f>IF($C$11="","",IF(Period_Type="Month",TEXT(I$12,"MMM-YYYY"),IF(Period_Type="Quarter",IF(MONTH(I$13)&lt;4,"Q1-"&amp;TEXT(I$13,"yyyy"),IF(MONTH(I$13)&lt;7,"Q2-"&amp;TEXT(I$13,"yyyy"),IF(MONTH(I$13)&lt;10,"Q3-"&amp;TEXT(I$13,"yyyy"),"Q4-"&amp;TEXT(I$13,"yyyy")))),IF(Period_Type="Year",TEXT(I$13,"yyyy"),""))))</f>
        <v>Jan-2019</v>
      </c>
      <c r="J17" s="45"/>
      <c r="K17" s="44" t="str">
        <f>IF($C$11="","",IF(Period_Type="Month",TEXT(K$12,"MMM-YYYY"),IF(Period_Type="Quarter",IF(MONTH(K$13)&lt;4,"Q1-"&amp;TEXT(K$13,"yyyy"),IF(MONTH(K$13)&lt;7,"Q2-"&amp;TEXT(K$13,"yyyy"),IF(MONTH(K$13)&lt;10,"Q3-"&amp;TEXT(K$13,"yyyy"),"Q4-"&amp;TEXT(K$13,"yyyy")))),IF(Period_Type="Year",TEXT(K$13,"yyyy"),""))))</f>
        <v>Feb-2019</v>
      </c>
      <c r="L17" s="45"/>
      <c r="M17" s="44" t="str">
        <f>IF($C$11="","",IF(Period_Type="Month",TEXT(M$12,"MMM-YYYY"),IF(Period_Type="Quarter",IF(MONTH(M$13)&lt;4,"Q1-"&amp;TEXT(M$13,"yyyy"),IF(MONTH(M$13)&lt;7,"Q2-"&amp;TEXT(M$13,"yyyy"),IF(MONTH(M$13)&lt;10,"Q3-"&amp;TEXT(M$13,"yyyy"),"Q4-"&amp;TEXT(M$13,"yyyy")))),IF(Period_Type="Year",TEXT(M$13,"yyyy"),""))))</f>
        <v>Mar-2019</v>
      </c>
      <c r="N17" s="45"/>
      <c r="O17" s="46"/>
    </row>
    <row r="18" spans="4:15" x14ac:dyDescent="0.2">
      <c r="D18" s="49"/>
      <c r="E18" s="53"/>
    </row>
    <row r="19" spans="4:15" ht="15" x14ac:dyDescent="0.25">
      <c r="D19" s="50"/>
      <c r="E19" s="54"/>
      <c r="F19" s="31" t="s">
        <v>4</v>
      </c>
      <c r="G19" s="32"/>
      <c r="H19" s="32"/>
      <c r="I19" s="33" t="s">
        <v>18</v>
      </c>
      <c r="J19" s="33"/>
      <c r="K19" s="33" t="s">
        <v>18</v>
      </c>
      <c r="L19" s="33"/>
      <c r="M19" s="33" t="s">
        <v>18</v>
      </c>
      <c r="N19" s="33"/>
    </row>
    <row r="20" spans="4:15" x14ac:dyDescent="0.2">
      <c r="D20" s="49">
        <v>44100</v>
      </c>
      <c r="E20" s="53"/>
      <c r="F20" s="63" t="s">
        <v>138</v>
      </c>
      <c r="I20" s="34">
        <v>1492179.95</v>
      </c>
      <c r="J20" s="34"/>
      <c r="K20" s="34">
        <v>1438350.3499999999</v>
      </c>
      <c r="L20" s="34"/>
      <c r="M20" s="34">
        <v>1479717.1199999999</v>
      </c>
      <c r="N20" s="34"/>
    </row>
    <row r="21" spans="4:15" x14ac:dyDescent="0.2">
      <c r="D21" s="49">
        <v>44200</v>
      </c>
      <c r="E21" s="53"/>
      <c r="F21" s="63" t="s">
        <v>139</v>
      </c>
      <c r="I21" s="34">
        <v>565659.56999999995</v>
      </c>
      <c r="J21" s="34"/>
      <c r="K21" s="34">
        <v>611302.84</v>
      </c>
      <c r="L21" s="34"/>
      <c r="M21" s="34">
        <v>675144.08</v>
      </c>
      <c r="N21" s="34"/>
    </row>
    <row r="22" spans="4:15" x14ac:dyDescent="0.2">
      <c r="D22" s="49">
        <v>44300</v>
      </c>
      <c r="E22" s="53"/>
      <c r="F22" s="63" t="s">
        <v>140</v>
      </c>
      <c r="I22" s="34">
        <v>0</v>
      </c>
      <c r="J22" s="34"/>
      <c r="K22" s="34">
        <v>0</v>
      </c>
      <c r="L22" s="34"/>
      <c r="M22" s="34">
        <v>0</v>
      </c>
      <c r="N22" s="34"/>
    </row>
    <row r="23" spans="4:15" x14ac:dyDescent="0.2">
      <c r="D23" s="49">
        <v>45100</v>
      </c>
      <c r="E23" s="53"/>
      <c r="F23" s="63" t="s">
        <v>141</v>
      </c>
      <c r="I23" s="34">
        <v>-62385.23</v>
      </c>
      <c r="J23" s="34"/>
      <c r="K23" s="34">
        <v>-58702.140000000007</v>
      </c>
      <c r="L23" s="34"/>
      <c r="M23" s="34">
        <v>-60488.100000000006</v>
      </c>
      <c r="N23" s="34"/>
    </row>
    <row r="24" spans="4:15" x14ac:dyDescent="0.2">
      <c r="D24" s="49">
        <v>45200</v>
      </c>
      <c r="E24" s="53"/>
      <c r="F24" s="63" t="s">
        <v>142</v>
      </c>
      <c r="I24" s="34">
        <v>-23157.989999999998</v>
      </c>
      <c r="J24" s="34"/>
      <c r="K24" s="34">
        <v>-21389.84</v>
      </c>
      <c r="L24" s="34"/>
      <c r="M24" s="34">
        <v>-22975.9</v>
      </c>
      <c r="N24" s="34"/>
    </row>
    <row r="25" spans="4:15" x14ac:dyDescent="0.2">
      <c r="D25" s="49">
        <v>45300</v>
      </c>
      <c r="E25" s="53"/>
      <c r="F25" s="64" t="s">
        <v>143</v>
      </c>
      <c r="I25" s="34">
        <v>0</v>
      </c>
      <c r="J25" s="34"/>
      <c r="K25" s="34">
        <v>0</v>
      </c>
      <c r="L25" s="34"/>
      <c r="M25" s="34">
        <v>0</v>
      </c>
      <c r="N25" s="34"/>
    </row>
    <row r="26" spans="4:15" x14ac:dyDescent="0.2">
      <c r="D26" s="49"/>
      <c r="E26" s="53"/>
      <c r="I26" s="35"/>
      <c r="J26" s="35"/>
      <c r="K26" s="35"/>
      <c r="L26" s="35"/>
      <c r="M26" s="35"/>
      <c r="N26" s="35"/>
    </row>
    <row r="27" spans="4:15" ht="15" x14ac:dyDescent="0.25">
      <c r="D27" s="49"/>
      <c r="E27" s="53"/>
      <c r="F27" s="36" t="s">
        <v>5</v>
      </c>
      <c r="G27" s="36"/>
      <c r="H27" s="36"/>
      <c r="I27" s="37">
        <f>SUBTOTAL(9,I20:I25)</f>
        <v>1972296.3</v>
      </c>
      <c r="J27" s="38"/>
      <c r="K27" s="37">
        <f>SUBTOTAL(9,K20:K25)</f>
        <v>1969561.21</v>
      </c>
      <c r="L27" s="38"/>
      <c r="M27" s="37">
        <f>SUBTOTAL(9,M20:M25)</f>
        <v>2071397.1999999997</v>
      </c>
      <c r="N27" s="38"/>
    </row>
    <row r="28" spans="4:15" x14ac:dyDescent="0.2">
      <c r="D28" s="49"/>
      <c r="E28" s="53"/>
      <c r="I28" s="35"/>
      <c r="J28" s="35"/>
      <c r="K28" s="35"/>
      <c r="L28" s="35"/>
      <c r="M28" s="35"/>
      <c r="N28" s="35"/>
    </row>
    <row r="29" spans="4:15" ht="15" x14ac:dyDescent="0.25">
      <c r="D29" s="49"/>
      <c r="E29" s="53"/>
      <c r="F29" s="31" t="s">
        <v>6</v>
      </c>
      <c r="G29" s="39"/>
      <c r="H29" s="39"/>
      <c r="I29" s="35"/>
      <c r="J29" s="35"/>
      <c r="K29" s="35"/>
      <c r="L29" s="35"/>
      <c r="M29" s="35"/>
      <c r="N29" s="35"/>
    </row>
    <row r="30" spans="4:15" x14ac:dyDescent="0.2">
      <c r="D30" s="49">
        <v>52100</v>
      </c>
      <c r="E30" s="53"/>
      <c r="F30" s="63" t="s">
        <v>144</v>
      </c>
      <c r="I30" s="34">
        <v>-865525.22</v>
      </c>
      <c r="J30" s="34"/>
      <c r="K30" s="34">
        <v>-851937.41</v>
      </c>
      <c r="L30" s="34"/>
      <c r="M30" s="34">
        <v>-887279.89</v>
      </c>
      <c r="N30" s="34"/>
    </row>
    <row r="31" spans="4:15" x14ac:dyDescent="0.2">
      <c r="D31" s="49">
        <v>52300</v>
      </c>
      <c r="E31" s="53"/>
      <c r="F31" s="63" t="s">
        <v>145</v>
      </c>
      <c r="I31" s="34">
        <v>-246876.15000000002</v>
      </c>
      <c r="J31" s="34"/>
      <c r="K31" s="34">
        <v>-254675.72</v>
      </c>
      <c r="L31" s="34"/>
      <c r="M31" s="34">
        <v>-285427.93</v>
      </c>
      <c r="N31" s="34"/>
    </row>
    <row r="32" spans="4:15" x14ac:dyDescent="0.2">
      <c r="D32" s="49">
        <v>52400</v>
      </c>
      <c r="E32" s="53"/>
      <c r="F32" s="63" t="s">
        <v>146</v>
      </c>
      <c r="I32" s="34">
        <v>0</v>
      </c>
      <c r="J32" s="34"/>
      <c r="K32" s="34">
        <v>0</v>
      </c>
      <c r="L32" s="34"/>
      <c r="M32" s="34">
        <v>0</v>
      </c>
      <c r="N32" s="34"/>
    </row>
    <row r="33" spans="4:14" x14ac:dyDescent="0.2">
      <c r="D33" s="49">
        <v>54999</v>
      </c>
      <c r="E33" s="53"/>
      <c r="F33" s="63" t="s">
        <v>147</v>
      </c>
      <c r="I33" s="34">
        <v>93801.52</v>
      </c>
      <c r="J33" s="34"/>
      <c r="K33" s="34">
        <v>18570.02</v>
      </c>
      <c r="L33" s="34"/>
      <c r="M33" s="34">
        <v>8634.98</v>
      </c>
      <c r="N33" s="34"/>
    </row>
    <row r="34" spans="4:14" x14ac:dyDescent="0.2">
      <c r="D34" s="49"/>
      <c r="E34" s="53"/>
      <c r="I34" s="35"/>
      <c r="J34" s="35"/>
      <c r="K34" s="35"/>
      <c r="L34" s="35"/>
      <c r="M34" s="35"/>
      <c r="N34" s="35"/>
    </row>
    <row r="35" spans="4:14" ht="15" x14ac:dyDescent="0.25">
      <c r="D35" s="49"/>
      <c r="E35" s="53"/>
      <c r="F35" s="36" t="s">
        <v>7</v>
      </c>
      <c r="G35" s="36"/>
      <c r="H35" s="36"/>
      <c r="I35" s="40">
        <f>SUBTOTAL(9,I30:I33)</f>
        <v>-1018599.8500000001</v>
      </c>
      <c r="J35" s="35"/>
      <c r="K35" s="40">
        <f>SUBTOTAL(9,K30:K33)</f>
        <v>-1088043.1100000001</v>
      </c>
      <c r="L35" s="35"/>
      <c r="M35" s="40">
        <f>SUBTOTAL(9,M30:M33)</f>
        <v>-1164072.8400000001</v>
      </c>
      <c r="N35" s="35"/>
    </row>
    <row r="36" spans="4:14" x14ac:dyDescent="0.2">
      <c r="D36" s="49"/>
      <c r="E36" s="53"/>
      <c r="I36" s="35"/>
      <c r="J36" s="35"/>
      <c r="K36" s="35"/>
      <c r="L36" s="35"/>
      <c r="M36" s="35"/>
      <c r="N36" s="35"/>
    </row>
    <row r="37" spans="4:14" ht="15.75" thickBot="1" x14ac:dyDescent="0.3">
      <c r="D37" s="49"/>
      <c r="E37" s="53"/>
      <c r="F37" s="36" t="s">
        <v>8</v>
      </c>
      <c r="G37" s="36"/>
      <c r="H37" s="36"/>
      <c r="I37" s="41">
        <f>I27+I35</f>
        <v>953696.45</v>
      </c>
      <c r="J37" s="38"/>
      <c r="K37" s="41">
        <f>K27+K35</f>
        <v>881518.09999999986</v>
      </c>
      <c r="L37" s="38"/>
      <c r="M37" s="41">
        <f>M27+M35</f>
        <v>907324.35999999964</v>
      </c>
      <c r="N37" s="38"/>
    </row>
    <row r="38" spans="4:14" x14ac:dyDescent="0.2">
      <c r="D38" s="49"/>
      <c r="E38" s="53"/>
      <c r="I38" s="42"/>
      <c r="J38" s="42"/>
      <c r="K38" s="42"/>
      <c r="L38" s="42"/>
      <c r="M38" s="42"/>
      <c r="N38" s="42"/>
    </row>
    <row r="39" spans="4:14" ht="15" x14ac:dyDescent="0.25">
      <c r="D39" s="49"/>
      <c r="E39" s="53"/>
      <c r="F39" s="31" t="s">
        <v>9</v>
      </c>
      <c r="G39" s="39"/>
      <c r="H39" s="39"/>
      <c r="I39" s="42"/>
      <c r="J39" s="42"/>
      <c r="K39" s="42"/>
      <c r="L39" s="42"/>
      <c r="M39" s="42"/>
      <c r="N39" s="42"/>
    </row>
    <row r="40" spans="4:14" x14ac:dyDescent="0.2">
      <c r="D40" s="49">
        <v>65400</v>
      </c>
      <c r="E40" s="53"/>
      <c r="F40" s="63" t="s">
        <v>148</v>
      </c>
      <c r="I40" s="34">
        <v>-5001.2700000000004</v>
      </c>
      <c r="J40" s="34"/>
      <c r="K40" s="34">
        <v>-4965.2699999999995</v>
      </c>
      <c r="L40" s="34"/>
      <c r="M40" s="34">
        <v>-4896.2699999999995</v>
      </c>
      <c r="N40" s="34"/>
    </row>
    <row r="41" spans="4:14" x14ac:dyDescent="0.2">
      <c r="D41" s="49">
        <v>65900</v>
      </c>
      <c r="E41" s="53"/>
      <c r="F41" s="63" t="s">
        <v>149</v>
      </c>
      <c r="I41" s="34">
        <v>-3199.3700000000003</v>
      </c>
      <c r="J41" s="34"/>
      <c r="K41" s="34">
        <v>-2871.37</v>
      </c>
      <c r="L41" s="34"/>
      <c r="M41" s="34">
        <v>-3183.37</v>
      </c>
      <c r="N41" s="34"/>
    </row>
    <row r="42" spans="4:14" x14ac:dyDescent="0.2">
      <c r="D42" s="49">
        <v>64400</v>
      </c>
      <c r="E42" s="53"/>
      <c r="F42" s="63" t="s">
        <v>150</v>
      </c>
      <c r="I42" s="34">
        <v>-4103.0599999999995</v>
      </c>
      <c r="J42" s="34"/>
      <c r="K42" s="34">
        <v>-4100.0599999999995</v>
      </c>
      <c r="L42" s="34"/>
      <c r="M42" s="34">
        <v>-4449.0599999999995</v>
      </c>
      <c r="N42" s="34"/>
    </row>
    <row r="43" spans="4:14" x14ac:dyDescent="0.2">
      <c r="D43" s="49">
        <v>61400</v>
      </c>
      <c r="E43" s="53"/>
      <c r="F43" s="63" t="s">
        <v>151</v>
      </c>
      <c r="I43" s="34">
        <v>-167632.66999999998</v>
      </c>
      <c r="J43" s="34"/>
      <c r="K43" s="34">
        <v>-142196.51</v>
      </c>
      <c r="L43" s="34"/>
      <c r="M43" s="34">
        <v>-211915.73</v>
      </c>
      <c r="N43" s="34"/>
    </row>
    <row r="44" spans="4:14" x14ac:dyDescent="0.2">
      <c r="D44" s="49">
        <v>62950</v>
      </c>
      <c r="E44" s="53"/>
      <c r="F44" s="63" t="s">
        <v>152</v>
      </c>
      <c r="I44" s="34">
        <v>-656189.24</v>
      </c>
      <c r="J44" s="34"/>
      <c r="K44" s="34">
        <v>-643678.65999999992</v>
      </c>
      <c r="L44" s="34"/>
      <c r="M44" s="34">
        <v>-665127.86</v>
      </c>
      <c r="N44" s="34"/>
    </row>
    <row r="45" spans="4:14" x14ac:dyDescent="0.2">
      <c r="D45" s="49">
        <v>66400</v>
      </c>
      <c r="E45" s="53"/>
      <c r="F45" s="63" t="s">
        <v>153</v>
      </c>
      <c r="I45" s="34">
        <v>0</v>
      </c>
      <c r="J45" s="34"/>
      <c r="K45" s="34">
        <v>0</v>
      </c>
      <c r="L45" s="34"/>
      <c r="M45" s="34">
        <v>0</v>
      </c>
      <c r="N45" s="34"/>
    </row>
    <row r="46" spans="4:14" x14ac:dyDescent="0.2">
      <c r="D46" s="49">
        <v>67600</v>
      </c>
      <c r="E46" s="53"/>
      <c r="F46" s="63" t="s">
        <v>154</v>
      </c>
      <c r="I46" s="34">
        <v>0</v>
      </c>
      <c r="J46" s="34"/>
      <c r="K46" s="34">
        <v>0</v>
      </c>
      <c r="L46" s="34"/>
      <c r="M46" s="34">
        <v>0</v>
      </c>
      <c r="N46" s="34"/>
    </row>
    <row r="47" spans="4:14" x14ac:dyDescent="0.2">
      <c r="D47" s="49"/>
      <c r="E47" s="53"/>
      <c r="I47" s="42"/>
      <c r="J47" s="42"/>
      <c r="K47" s="42"/>
      <c r="L47" s="42"/>
      <c r="M47" s="42"/>
      <c r="N47" s="42"/>
    </row>
    <row r="48" spans="4:14" ht="15" x14ac:dyDescent="0.25">
      <c r="D48" s="49"/>
      <c r="E48" s="53"/>
      <c r="F48" s="36" t="s">
        <v>10</v>
      </c>
      <c r="G48" s="36"/>
      <c r="H48" s="36"/>
      <c r="I48" s="37">
        <f>SUBTOTAL(9,I40:I46)</f>
        <v>-836125.61</v>
      </c>
      <c r="J48" s="38"/>
      <c r="K48" s="37">
        <f>SUBTOTAL(9,K40:K46)</f>
        <v>-797811.86999999988</v>
      </c>
      <c r="L48" s="38"/>
      <c r="M48" s="37">
        <f>SUBTOTAL(9,M40:M46)</f>
        <v>-889572.29</v>
      </c>
      <c r="N48" s="38"/>
    </row>
    <row r="49" spans="4:14" x14ac:dyDescent="0.2">
      <c r="D49" s="49"/>
      <c r="E49" s="53"/>
      <c r="I49" s="35"/>
      <c r="J49" s="35"/>
      <c r="K49" s="35"/>
      <c r="L49" s="35"/>
      <c r="M49" s="35"/>
      <c r="N49" s="35"/>
    </row>
    <row r="50" spans="4:14" ht="15.75" thickBot="1" x14ac:dyDescent="0.3">
      <c r="D50" s="49"/>
      <c r="E50" s="53"/>
      <c r="F50" s="36" t="s">
        <v>11</v>
      </c>
      <c r="G50" s="36"/>
      <c r="H50" s="36"/>
      <c r="I50" s="41">
        <f>I37+I48</f>
        <v>117570.83999999997</v>
      </c>
      <c r="J50" s="38"/>
      <c r="K50" s="41">
        <f>K37+K48</f>
        <v>83706.229999999981</v>
      </c>
      <c r="L50" s="38"/>
      <c r="M50" s="41">
        <f>M37+M48</f>
        <v>17752.0699999996</v>
      </c>
      <c r="N50" s="38"/>
    </row>
    <row r="51" spans="4:14" x14ac:dyDescent="0.2">
      <c r="D51" s="49"/>
      <c r="E51" s="53"/>
      <c r="I51" s="35"/>
      <c r="J51" s="35"/>
      <c r="K51" s="35"/>
      <c r="L51" s="35"/>
      <c r="M51" s="35"/>
      <c r="N51" s="35"/>
    </row>
    <row r="52" spans="4:14" ht="15" x14ac:dyDescent="0.25">
      <c r="D52" s="49"/>
      <c r="E52" s="53"/>
      <c r="F52" s="31" t="s">
        <v>12</v>
      </c>
      <c r="G52" s="39"/>
      <c r="H52" s="39"/>
      <c r="I52" s="35"/>
      <c r="J52" s="35"/>
      <c r="K52" s="35"/>
      <c r="L52" s="35"/>
      <c r="M52" s="35"/>
      <c r="N52" s="35"/>
    </row>
    <row r="53" spans="4:14" x14ac:dyDescent="0.2">
      <c r="D53" s="49">
        <v>79950</v>
      </c>
      <c r="E53" s="53"/>
      <c r="F53" s="20" t="s">
        <v>13</v>
      </c>
      <c r="I53" s="34">
        <v>0.01</v>
      </c>
      <c r="J53" s="34"/>
      <c r="K53" s="34">
        <v>0</v>
      </c>
      <c r="L53" s="34"/>
      <c r="M53" s="34">
        <v>0.01</v>
      </c>
      <c r="N53" s="34"/>
    </row>
    <row r="54" spans="4:14" x14ac:dyDescent="0.2">
      <c r="D54" s="49">
        <v>80600</v>
      </c>
      <c r="E54" s="53"/>
      <c r="F54" s="20" t="s">
        <v>14</v>
      </c>
      <c r="I54" s="34">
        <v>0</v>
      </c>
      <c r="J54" s="34"/>
      <c r="K54" s="34">
        <v>0</v>
      </c>
      <c r="L54" s="34"/>
      <c r="M54" s="34">
        <v>0</v>
      </c>
      <c r="N54" s="34"/>
    </row>
    <row r="55" spans="4:14" x14ac:dyDescent="0.2">
      <c r="D55" s="49" t="s">
        <v>155</v>
      </c>
      <c r="E55" s="53"/>
      <c r="F55" s="21" t="s">
        <v>71</v>
      </c>
      <c r="I55" s="34">
        <v>0</v>
      </c>
      <c r="J55" s="34"/>
      <c r="K55" s="34">
        <v>0</v>
      </c>
      <c r="L55" s="34"/>
      <c r="M55" s="34">
        <v>0</v>
      </c>
      <c r="N55" s="34"/>
    </row>
    <row r="56" spans="4:14" x14ac:dyDescent="0.2">
      <c r="D56" s="49" t="s">
        <v>156</v>
      </c>
      <c r="E56" s="53"/>
      <c r="F56" s="21" t="s">
        <v>72</v>
      </c>
      <c r="I56" s="34">
        <v>0</v>
      </c>
      <c r="J56" s="34"/>
      <c r="K56" s="34">
        <v>0</v>
      </c>
      <c r="L56" s="34"/>
      <c r="M56" s="34">
        <v>0</v>
      </c>
      <c r="N56" s="34"/>
    </row>
    <row r="57" spans="4:14" x14ac:dyDescent="0.2">
      <c r="D57" s="17"/>
      <c r="E57" s="17"/>
      <c r="I57" s="35"/>
      <c r="J57" s="35"/>
      <c r="K57" s="35"/>
      <c r="L57" s="35"/>
      <c r="M57" s="35"/>
      <c r="N57" s="35"/>
    </row>
    <row r="58" spans="4:14" ht="15" x14ac:dyDescent="0.25">
      <c r="D58" s="17"/>
      <c r="E58" s="17"/>
      <c r="F58" s="36" t="s">
        <v>15</v>
      </c>
      <c r="G58" s="36"/>
      <c r="H58" s="36"/>
      <c r="I58" s="37">
        <f>SUBTOTAL(9,I53:I56)</f>
        <v>0.01</v>
      </c>
      <c r="J58" s="38"/>
      <c r="K58" s="37">
        <f t="shared" ref="K58:N58" si="0">SUBTOTAL(9,K53:K56)</f>
        <v>0</v>
      </c>
      <c r="L58" s="38"/>
      <c r="M58" s="37">
        <f t="shared" ref="M58:N58" si="1">SUBTOTAL(9,M53:M56)</f>
        <v>0.01</v>
      </c>
      <c r="N58" s="38"/>
    </row>
    <row r="59" spans="4:14" x14ac:dyDescent="0.2">
      <c r="D59" s="17"/>
      <c r="E59" s="17"/>
      <c r="I59" s="35"/>
      <c r="J59" s="35"/>
      <c r="K59" s="35"/>
      <c r="L59" s="35"/>
      <c r="M59" s="35"/>
      <c r="N59" s="35"/>
    </row>
    <row r="60" spans="4:14" x14ac:dyDescent="0.2">
      <c r="D60" s="17"/>
      <c r="E60" s="17"/>
      <c r="I60" s="35"/>
      <c r="J60" s="35"/>
      <c r="K60" s="35"/>
      <c r="L60" s="35"/>
      <c r="M60" s="35"/>
      <c r="N60" s="35"/>
    </row>
    <row r="61" spans="4:14" ht="15.75" thickBot="1" x14ac:dyDescent="0.3">
      <c r="D61" s="17"/>
      <c r="E61" s="17"/>
      <c r="F61" s="36" t="s">
        <v>16</v>
      </c>
      <c r="G61" s="36"/>
      <c r="H61" s="36"/>
      <c r="I61" s="41">
        <f>I50+I58</f>
        <v>117570.84999999996</v>
      </c>
      <c r="J61" s="38"/>
      <c r="K61" s="41">
        <f t="shared" ref="K61:N61" si="2">K50+K58</f>
        <v>83706.229999999981</v>
      </c>
      <c r="L61" s="38"/>
      <c r="M61" s="41">
        <f t="shared" ref="M61:N61" si="3">M50+M58</f>
        <v>17752.079999999598</v>
      </c>
      <c r="N61" s="38"/>
    </row>
    <row r="62" spans="4:14" x14ac:dyDescent="0.2">
      <c r="I62" s="35"/>
      <c r="J62" s="35"/>
      <c r="K62" s="35"/>
      <c r="L62" s="35"/>
      <c r="M62" s="35"/>
      <c r="N62" s="35"/>
    </row>
    <row r="63" spans="4:14" x14ac:dyDescent="0.2">
      <c r="I63" s="35"/>
      <c r="J63" s="35"/>
      <c r="K63" s="35"/>
      <c r="L63" s="35"/>
      <c r="M63" s="35"/>
      <c r="N63" s="35"/>
    </row>
    <row r="64" spans="4:14" x14ac:dyDescent="0.2">
      <c r="I64" s="35"/>
      <c r="J64" s="35"/>
      <c r="K64" s="35"/>
      <c r="L64" s="35"/>
      <c r="M64" s="35"/>
      <c r="N64" s="35"/>
    </row>
    <row r="65" spans="9:30" x14ac:dyDescent="0.2">
      <c r="I65" s="35"/>
      <c r="J65" s="35"/>
      <c r="K65" s="35"/>
      <c r="L65" s="35"/>
      <c r="M65" s="35"/>
      <c r="N65" s="35"/>
    </row>
    <row r="66" spans="9:30" ht="11.25" customHeight="1" x14ac:dyDescent="0.2">
      <c r="I66" s="42"/>
      <c r="J66" s="42"/>
      <c r="K66" s="42"/>
      <c r="L66" s="42"/>
      <c r="M66" s="42"/>
      <c r="N66" s="42"/>
    </row>
    <row r="67" spans="9:30" x14ac:dyDescent="0.2">
      <c r="I67" s="42"/>
      <c r="J67" s="42"/>
      <c r="K67" s="42"/>
      <c r="L67" s="42"/>
      <c r="M67" s="42"/>
      <c r="N67" s="42"/>
    </row>
    <row r="68" spans="9:30" x14ac:dyDescent="0.2">
      <c r="I68" s="42"/>
      <c r="J68" s="42"/>
      <c r="K68" s="42"/>
      <c r="L68" s="42"/>
      <c r="M68" s="42"/>
      <c r="N68" s="42"/>
    </row>
    <row r="69" spans="9:30" x14ac:dyDescent="0.2">
      <c r="U69" s="65"/>
    </row>
    <row r="70" spans="9:30" x14ac:dyDescent="0.2">
      <c r="V70" s="65"/>
    </row>
    <row r="71" spans="9:30" x14ac:dyDescent="0.2">
      <c r="Y71" s="65"/>
    </row>
    <row r="72" spans="9:30" x14ac:dyDescent="0.2">
      <c r="Z72" s="65"/>
    </row>
    <row r="73" spans="9:30" x14ac:dyDescent="0.2">
      <c r="AA73" s="65"/>
    </row>
    <row r="74" spans="9:30" x14ac:dyDescent="0.2">
      <c r="AC74" s="65"/>
    </row>
    <row r="75" spans="9:30" x14ac:dyDescent="0.2">
      <c r="AD75" s="65"/>
    </row>
  </sheetData>
  <phoneticPr fontId="0" type="noConversion"/>
  <pageMargins left="0.7" right="0.7" top="0.75" bottom="0.75" header="0.3" footer="0.3"/>
  <pageSetup scale="79" orientation="portrait" r:id="rId1"/>
  <headerFooter alignWithMargins="0">
    <oddFooter>&amp;L&amp;B Confidential&amp;B&amp;C&amp;D&amp;RPage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heetViews>
  <sheetFormatPr defaultRowHeight="12.75" x14ac:dyDescent="0.2"/>
  <sheetData>
    <row r="1" spans="1:6" x14ac:dyDescent="0.2">
      <c r="A1" s="48" t="s">
        <v>217</v>
      </c>
      <c r="C1" s="48" t="s">
        <v>33</v>
      </c>
      <c r="D1" s="48" t="s">
        <v>34</v>
      </c>
      <c r="E1" s="48" t="s">
        <v>32</v>
      </c>
      <c r="F1" s="48" t="s">
        <v>68</v>
      </c>
    </row>
    <row r="5" spans="1:6" x14ac:dyDescent="0.2">
      <c r="C5" s="48" t="s">
        <v>22</v>
      </c>
    </row>
    <row r="7" spans="1:6" x14ac:dyDescent="0.2">
      <c r="A7" s="48" t="s">
        <v>35</v>
      </c>
      <c r="C7" s="48" t="s">
        <v>29</v>
      </c>
      <c r="D7" s="48" t="s">
        <v>52</v>
      </c>
      <c r="E7" s="48" t="s">
        <v>40</v>
      </c>
    </row>
    <row r="8" spans="1:6" x14ac:dyDescent="0.2">
      <c r="A8" s="48" t="s">
        <v>35</v>
      </c>
      <c r="C8" s="48" t="s">
        <v>36</v>
      </c>
      <c r="D8" s="48" t="s">
        <v>157</v>
      </c>
      <c r="F8" s="48" t="s">
        <v>69</v>
      </c>
    </row>
    <row r="9" spans="1:6" x14ac:dyDescent="0.2">
      <c r="A9" s="48" t="s">
        <v>35</v>
      </c>
      <c r="C9" s="48" t="s">
        <v>37</v>
      </c>
      <c r="D9" s="48" t="s">
        <v>158</v>
      </c>
      <c r="F9" s="48" t="s">
        <v>69</v>
      </c>
    </row>
    <row r="10" spans="1:6" x14ac:dyDescent="0.2">
      <c r="C10" s="48" t="s">
        <v>30</v>
      </c>
      <c r="D10" s="48" t="s">
        <v>70</v>
      </c>
    </row>
    <row r="11" spans="1:6" x14ac:dyDescent="0.2">
      <c r="A11" s="48" t="s">
        <v>35</v>
      </c>
      <c r="C11" s="48" t="s">
        <v>31</v>
      </c>
      <c r="D11" s="48" t="s">
        <v>74</v>
      </c>
      <c r="E11" s="48" t="s">
        <v>41</v>
      </c>
    </row>
    <row r="13" spans="1:6" x14ac:dyDescent="0.2">
      <c r="D13" s="48" t="s">
        <v>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heetViews>
  <sheetFormatPr defaultRowHeight="12.75" x14ac:dyDescent="0.2"/>
  <sheetData>
    <row r="1" spans="1:6" x14ac:dyDescent="0.2">
      <c r="A1" s="48" t="s">
        <v>217</v>
      </c>
      <c r="C1" s="48" t="s">
        <v>33</v>
      </c>
      <c r="D1" s="48" t="s">
        <v>34</v>
      </c>
      <c r="E1" s="48" t="s">
        <v>32</v>
      </c>
      <c r="F1" s="48" t="s">
        <v>68</v>
      </c>
    </row>
    <row r="5" spans="1:6" x14ac:dyDescent="0.2">
      <c r="C5" s="48" t="s">
        <v>22</v>
      </c>
    </row>
    <row r="7" spans="1:6" x14ac:dyDescent="0.2">
      <c r="A7" s="48" t="s">
        <v>35</v>
      </c>
      <c r="C7" s="48" t="s">
        <v>29</v>
      </c>
      <c r="D7" s="48" t="s">
        <v>52</v>
      </c>
      <c r="E7" s="48" t="s">
        <v>40</v>
      </c>
    </row>
    <row r="8" spans="1:6" x14ac:dyDescent="0.2">
      <c r="A8" s="48" t="s">
        <v>35</v>
      </c>
      <c r="C8" s="48" t="s">
        <v>36</v>
      </c>
      <c r="D8" s="48" t="s">
        <v>157</v>
      </c>
      <c r="F8" s="48" t="s">
        <v>69</v>
      </c>
    </row>
    <row r="9" spans="1:6" x14ac:dyDescent="0.2">
      <c r="A9" s="48" t="s">
        <v>35</v>
      </c>
      <c r="C9" s="48" t="s">
        <v>37</v>
      </c>
      <c r="D9" s="48" t="s">
        <v>158</v>
      </c>
      <c r="F9" s="48" t="s">
        <v>69</v>
      </c>
    </row>
    <row r="10" spans="1:6" x14ac:dyDescent="0.2">
      <c r="C10" s="48" t="s">
        <v>30</v>
      </c>
      <c r="D10" s="48" t="s">
        <v>70</v>
      </c>
    </row>
    <row r="11" spans="1:6" x14ac:dyDescent="0.2">
      <c r="A11" s="48" t="s">
        <v>35</v>
      </c>
      <c r="C11" s="48" t="s">
        <v>31</v>
      </c>
      <c r="D11" s="48" t="s">
        <v>74</v>
      </c>
      <c r="E11" s="48" t="s">
        <v>41</v>
      </c>
    </row>
    <row r="13" spans="1:6" x14ac:dyDescent="0.2">
      <c r="D13" s="48" t="s">
        <v>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workbookViewId="0"/>
  </sheetViews>
  <sheetFormatPr defaultRowHeight="12.75" x14ac:dyDescent="0.2"/>
  <sheetData>
    <row r="1" spans="1:12" x14ac:dyDescent="0.2">
      <c r="A1" s="48" t="s">
        <v>218</v>
      </c>
      <c r="B1" s="48" t="s">
        <v>17</v>
      </c>
      <c r="C1" s="48" t="s">
        <v>17</v>
      </c>
      <c r="D1" s="48" t="s">
        <v>17</v>
      </c>
      <c r="I1" s="48" t="s">
        <v>20</v>
      </c>
      <c r="L1" s="48" t="s">
        <v>19</v>
      </c>
    </row>
    <row r="3" spans="1:12" x14ac:dyDescent="0.2">
      <c r="F3" s="48" t="s">
        <v>53</v>
      </c>
    </row>
    <row r="5" spans="1:12" x14ac:dyDescent="0.2">
      <c r="F5" s="48" t="s">
        <v>38</v>
      </c>
    </row>
    <row r="6" spans="1:12" x14ac:dyDescent="0.2">
      <c r="F6" s="48" t="s">
        <v>29</v>
      </c>
      <c r="G6" s="48" t="s">
        <v>43</v>
      </c>
    </row>
    <row r="7" spans="1:12" x14ac:dyDescent="0.2">
      <c r="F7" s="48" t="s">
        <v>36</v>
      </c>
      <c r="G7" s="48" t="s">
        <v>44</v>
      </c>
    </row>
    <row r="8" spans="1:12" x14ac:dyDescent="0.2">
      <c r="F8" s="48" t="s">
        <v>37</v>
      </c>
      <c r="G8" s="48" t="s">
        <v>45</v>
      </c>
    </row>
    <row r="9" spans="1:12" x14ac:dyDescent="0.2">
      <c r="F9" s="48" t="s">
        <v>31</v>
      </c>
      <c r="G9" s="48" t="s">
        <v>46</v>
      </c>
    </row>
    <row r="10" spans="1:12" x14ac:dyDescent="0.2">
      <c r="F10" s="48" t="s">
        <v>54</v>
      </c>
    </row>
    <row r="11" spans="1:12" x14ac:dyDescent="0.2">
      <c r="A11" s="48" t="s">
        <v>19</v>
      </c>
      <c r="B11" s="48" t="s">
        <v>30</v>
      </c>
      <c r="C11" s="48" t="s">
        <v>47</v>
      </c>
    </row>
    <row r="12" spans="1:12" x14ac:dyDescent="0.2">
      <c r="A12" s="48" t="s">
        <v>19</v>
      </c>
      <c r="F12" s="48" t="s">
        <v>1</v>
      </c>
      <c r="I12" s="48" t="s">
        <v>55</v>
      </c>
    </row>
    <row r="13" spans="1:12" x14ac:dyDescent="0.2">
      <c r="A13" s="48" t="s">
        <v>19</v>
      </c>
      <c r="F13" s="48" t="s">
        <v>2</v>
      </c>
      <c r="I13" s="48" t="s">
        <v>56</v>
      </c>
    </row>
    <row r="14" spans="1:12" x14ac:dyDescent="0.2">
      <c r="A14" s="48" t="s">
        <v>17</v>
      </c>
      <c r="F14" s="48" t="s">
        <v>3</v>
      </c>
      <c r="I14" s="48" t="s">
        <v>57</v>
      </c>
    </row>
    <row r="15" spans="1:12" x14ac:dyDescent="0.2">
      <c r="K15" s="48" t="s">
        <v>48</v>
      </c>
      <c r="L15" s="48" t="s">
        <v>73</v>
      </c>
    </row>
    <row r="16" spans="1:12" x14ac:dyDescent="0.2">
      <c r="D16" s="48" t="s">
        <v>51</v>
      </c>
    </row>
    <row r="17" spans="4:9" x14ac:dyDescent="0.2">
      <c r="D17" s="48" t="s">
        <v>39</v>
      </c>
      <c r="F17" s="48" t="s">
        <v>0</v>
      </c>
      <c r="I17" s="48" t="s">
        <v>58</v>
      </c>
    </row>
    <row r="19" spans="4:9" x14ac:dyDescent="0.2">
      <c r="F19" s="48" t="s">
        <v>4</v>
      </c>
      <c r="I19" s="48" t="s">
        <v>18</v>
      </c>
    </row>
    <row r="20" spans="4:9" x14ac:dyDescent="0.2">
      <c r="D20" s="48" t="s">
        <v>159</v>
      </c>
      <c r="F20" s="48" t="s">
        <v>138</v>
      </c>
      <c r="I20" s="48" t="s">
        <v>75</v>
      </c>
    </row>
    <row r="21" spans="4:9" x14ac:dyDescent="0.2">
      <c r="D21" s="48" t="s">
        <v>160</v>
      </c>
      <c r="F21" s="48" t="s">
        <v>139</v>
      </c>
      <c r="I21" s="48" t="s">
        <v>76</v>
      </c>
    </row>
    <row r="22" spans="4:9" x14ac:dyDescent="0.2">
      <c r="D22" s="48" t="s">
        <v>161</v>
      </c>
      <c r="F22" s="48" t="s">
        <v>140</v>
      </c>
      <c r="I22" s="48" t="s">
        <v>77</v>
      </c>
    </row>
    <row r="23" spans="4:9" x14ac:dyDescent="0.2">
      <c r="D23" s="48" t="s">
        <v>162</v>
      </c>
      <c r="F23" s="48" t="s">
        <v>141</v>
      </c>
      <c r="I23" s="48" t="s">
        <v>78</v>
      </c>
    </row>
    <row r="24" spans="4:9" x14ac:dyDescent="0.2">
      <c r="D24" s="48" t="s">
        <v>163</v>
      </c>
      <c r="F24" s="48" t="s">
        <v>142</v>
      </c>
      <c r="I24" s="48" t="s">
        <v>79</v>
      </c>
    </row>
    <row r="25" spans="4:9" x14ac:dyDescent="0.2">
      <c r="D25" s="48" t="s">
        <v>164</v>
      </c>
      <c r="F25" s="48" t="s">
        <v>143</v>
      </c>
      <c r="I25" s="48" t="s">
        <v>165</v>
      </c>
    </row>
    <row r="27" spans="4:9" x14ac:dyDescent="0.2">
      <c r="F27" s="48" t="s">
        <v>5</v>
      </c>
      <c r="I27" s="48" t="s">
        <v>166</v>
      </c>
    </row>
    <row r="29" spans="4:9" x14ac:dyDescent="0.2">
      <c r="F29" s="48" t="s">
        <v>6</v>
      </c>
    </row>
    <row r="30" spans="4:9" x14ac:dyDescent="0.2">
      <c r="D30" s="48" t="s">
        <v>167</v>
      </c>
      <c r="F30" s="48" t="s">
        <v>144</v>
      </c>
      <c r="I30" s="48" t="s">
        <v>80</v>
      </c>
    </row>
    <row r="31" spans="4:9" x14ac:dyDescent="0.2">
      <c r="D31" s="48" t="s">
        <v>168</v>
      </c>
      <c r="F31" s="48" t="s">
        <v>145</v>
      </c>
      <c r="I31" s="48" t="s">
        <v>81</v>
      </c>
    </row>
    <row r="32" spans="4:9" x14ac:dyDescent="0.2">
      <c r="D32" s="48" t="s">
        <v>169</v>
      </c>
      <c r="F32" s="48" t="s">
        <v>146</v>
      </c>
      <c r="I32" s="48" t="s">
        <v>82</v>
      </c>
    </row>
    <row r="33" spans="4:9" x14ac:dyDescent="0.2">
      <c r="D33" s="48" t="s">
        <v>170</v>
      </c>
      <c r="F33" s="48" t="s">
        <v>147</v>
      </c>
      <c r="I33" s="48" t="s">
        <v>171</v>
      </c>
    </row>
    <row r="35" spans="4:9" x14ac:dyDescent="0.2">
      <c r="F35" s="48" t="s">
        <v>7</v>
      </c>
      <c r="I35" s="48" t="s">
        <v>172</v>
      </c>
    </row>
    <row r="37" spans="4:9" x14ac:dyDescent="0.2">
      <c r="F37" s="48" t="s">
        <v>8</v>
      </c>
      <c r="I37" s="48" t="s">
        <v>173</v>
      </c>
    </row>
    <row r="39" spans="4:9" x14ac:dyDescent="0.2">
      <c r="F39" s="48" t="s">
        <v>9</v>
      </c>
    </row>
    <row r="40" spans="4:9" x14ac:dyDescent="0.2">
      <c r="D40" s="48" t="s">
        <v>174</v>
      </c>
      <c r="F40" s="48" t="s">
        <v>148</v>
      </c>
      <c r="I40" s="48" t="s">
        <v>83</v>
      </c>
    </row>
    <row r="41" spans="4:9" x14ac:dyDescent="0.2">
      <c r="D41" s="48" t="s">
        <v>175</v>
      </c>
      <c r="F41" s="48" t="s">
        <v>149</v>
      </c>
      <c r="I41" s="48" t="s">
        <v>84</v>
      </c>
    </row>
    <row r="42" spans="4:9" x14ac:dyDescent="0.2">
      <c r="D42" s="48" t="s">
        <v>176</v>
      </c>
      <c r="F42" s="48" t="s">
        <v>150</v>
      </c>
      <c r="I42" s="48" t="s">
        <v>85</v>
      </c>
    </row>
    <row r="43" spans="4:9" x14ac:dyDescent="0.2">
      <c r="D43" s="48" t="s">
        <v>177</v>
      </c>
      <c r="F43" s="48" t="s">
        <v>151</v>
      </c>
      <c r="I43" s="48" t="s">
        <v>86</v>
      </c>
    </row>
    <row r="44" spans="4:9" x14ac:dyDescent="0.2">
      <c r="D44" s="48" t="s">
        <v>178</v>
      </c>
      <c r="F44" s="48" t="s">
        <v>152</v>
      </c>
      <c r="I44" s="48" t="s">
        <v>87</v>
      </c>
    </row>
    <row r="45" spans="4:9" x14ac:dyDescent="0.2">
      <c r="D45" s="48" t="s">
        <v>179</v>
      </c>
      <c r="F45" s="48" t="s">
        <v>153</v>
      </c>
      <c r="I45" s="48" t="s">
        <v>88</v>
      </c>
    </row>
    <row r="46" spans="4:9" x14ac:dyDescent="0.2">
      <c r="D46" s="48" t="s">
        <v>180</v>
      </c>
      <c r="F46" s="48" t="s">
        <v>154</v>
      </c>
      <c r="I46" s="48" t="s">
        <v>89</v>
      </c>
    </row>
    <row r="48" spans="4:9" x14ac:dyDescent="0.2">
      <c r="F48" s="48" t="s">
        <v>10</v>
      </c>
      <c r="I48" s="48" t="s">
        <v>181</v>
      </c>
    </row>
    <row r="50" spans="4:9" x14ac:dyDescent="0.2">
      <c r="F50" s="48" t="s">
        <v>11</v>
      </c>
      <c r="I50" s="48" t="s">
        <v>182</v>
      </c>
    </row>
    <row r="52" spans="4:9" x14ac:dyDescent="0.2">
      <c r="F52" s="48" t="s">
        <v>12</v>
      </c>
    </row>
    <row r="53" spans="4:9" x14ac:dyDescent="0.2">
      <c r="D53" s="48" t="s">
        <v>183</v>
      </c>
      <c r="F53" s="48" t="s">
        <v>13</v>
      </c>
      <c r="I53" s="48" t="s">
        <v>184</v>
      </c>
    </row>
    <row r="54" spans="4:9" x14ac:dyDescent="0.2">
      <c r="D54" s="48" t="s">
        <v>185</v>
      </c>
      <c r="F54" s="48" t="s">
        <v>14</v>
      </c>
      <c r="I54" s="48" t="s">
        <v>186</v>
      </c>
    </row>
    <row r="55" spans="4:9" x14ac:dyDescent="0.2">
      <c r="D55" s="48" t="s">
        <v>155</v>
      </c>
      <c r="F55" s="48" t="s">
        <v>71</v>
      </c>
      <c r="I55" s="48" t="s">
        <v>187</v>
      </c>
    </row>
    <row r="56" spans="4:9" x14ac:dyDescent="0.2">
      <c r="D56" s="48" t="s">
        <v>156</v>
      </c>
      <c r="F56" s="48" t="s">
        <v>72</v>
      </c>
      <c r="I56" s="48" t="s">
        <v>188</v>
      </c>
    </row>
    <row r="58" spans="4:9" x14ac:dyDescent="0.2">
      <c r="F58" s="48" t="s">
        <v>15</v>
      </c>
      <c r="I58" s="48" t="s">
        <v>189</v>
      </c>
    </row>
    <row r="61" spans="4:9" x14ac:dyDescent="0.2">
      <c r="F61" s="48" t="s">
        <v>16</v>
      </c>
      <c r="I61" s="48" t="s">
        <v>190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workbookViewId="0"/>
  </sheetViews>
  <sheetFormatPr defaultRowHeight="12.75" x14ac:dyDescent="0.2"/>
  <sheetData>
    <row r="1" spans="1:12" x14ac:dyDescent="0.2">
      <c r="A1" s="48" t="s">
        <v>218</v>
      </c>
      <c r="B1" s="48" t="s">
        <v>17</v>
      </c>
      <c r="C1" s="48" t="s">
        <v>17</v>
      </c>
      <c r="D1" s="48" t="s">
        <v>17</v>
      </c>
      <c r="I1" s="48" t="s">
        <v>20</v>
      </c>
      <c r="L1" s="48" t="s">
        <v>19</v>
      </c>
    </row>
    <row r="3" spans="1:12" x14ac:dyDescent="0.2">
      <c r="F3" s="48" t="s">
        <v>53</v>
      </c>
    </row>
    <row r="5" spans="1:12" x14ac:dyDescent="0.2">
      <c r="F5" s="48" t="s">
        <v>38</v>
      </c>
    </row>
    <row r="6" spans="1:12" x14ac:dyDescent="0.2">
      <c r="F6" s="48" t="s">
        <v>29</v>
      </c>
      <c r="G6" s="48" t="s">
        <v>43</v>
      </c>
    </row>
    <row r="7" spans="1:12" x14ac:dyDescent="0.2">
      <c r="F7" s="48" t="s">
        <v>36</v>
      </c>
      <c r="G7" s="48" t="s">
        <v>44</v>
      </c>
    </row>
    <row r="8" spans="1:12" x14ac:dyDescent="0.2">
      <c r="F8" s="48" t="s">
        <v>37</v>
      </c>
      <c r="G8" s="48" t="s">
        <v>45</v>
      </c>
    </row>
    <row r="9" spans="1:12" x14ac:dyDescent="0.2">
      <c r="F9" s="48" t="s">
        <v>31</v>
      </c>
      <c r="G9" s="48" t="s">
        <v>46</v>
      </c>
    </row>
    <row r="10" spans="1:12" x14ac:dyDescent="0.2">
      <c r="F10" s="48" t="s">
        <v>54</v>
      </c>
    </row>
    <row r="11" spans="1:12" x14ac:dyDescent="0.2">
      <c r="A11" s="48" t="s">
        <v>19</v>
      </c>
      <c r="B11" s="48" t="s">
        <v>30</v>
      </c>
      <c r="C11" s="48" t="s">
        <v>47</v>
      </c>
    </row>
    <row r="12" spans="1:12" x14ac:dyDescent="0.2">
      <c r="A12" s="48" t="s">
        <v>19</v>
      </c>
      <c r="F12" s="48" t="s">
        <v>1</v>
      </c>
      <c r="I12" s="48" t="s">
        <v>55</v>
      </c>
    </row>
    <row r="13" spans="1:12" x14ac:dyDescent="0.2">
      <c r="A13" s="48" t="s">
        <v>19</v>
      </c>
      <c r="F13" s="48" t="s">
        <v>2</v>
      </c>
      <c r="I13" s="48" t="s">
        <v>56</v>
      </c>
    </row>
    <row r="14" spans="1:12" x14ac:dyDescent="0.2">
      <c r="A14" s="48" t="s">
        <v>17</v>
      </c>
      <c r="F14" s="48" t="s">
        <v>3</v>
      </c>
      <c r="I14" s="48" t="s">
        <v>57</v>
      </c>
    </row>
    <row r="15" spans="1:12" x14ac:dyDescent="0.2">
      <c r="K15" s="48" t="s">
        <v>48</v>
      </c>
      <c r="L15" s="48" t="s">
        <v>73</v>
      </c>
    </row>
    <row r="16" spans="1:12" x14ac:dyDescent="0.2">
      <c r="D16" s="48" t="s">
        <v>51</v>
      </c>
    </row>
    <row r="17" spans="4:9" x14ac:dyDescent="0.2">
      <c r="D17" s="48" t="s">
        <v>39</v>
      </c>
      <c r="F17" s="48" t="s">
        <v>0</v>
      </c>
      <c r="I17" s="48" t="s">
        <v>58</v>
      </c>
    </row>
    <row r="19" spans="4:9" x14ac:dyDescent="0.2">
      <c r="F19" s="48" t="s">
        <v>4</v>
      </c>
      <c r="I19" s="48" t="s">
        <v>18</v>
      </c>
    </row>
    <row r="20" spans="4:9" x14ac:dyDescent="0.2">
      <c r="D20" s="48" t="s">
        <v>159</v>
      </c>
      <c r="F20" s="48" t="s">
        <v>138</v>
      </c>
      <c r="I20" s="48" t="s">
        <v>75</v>
      </c>
    </row>
    <row r="21" spans="4:9" x14ac:dyDescent="0.2">
      <c r="D21" s="48" t="s">
        <v>160</v>
      </c>
      <c r="F21" s="48" t="s">
        <v>139</v>
      </c>
      <c r="I21" s="48" t="s">
        <v>76</v>
      </c>
    </row>
    <row r="22" spans="4:9" x14ac:dyDescent="0.2">
      <c r="D22" s="48" t="s">
        <v>161</v>
      </c>
      <c r="F22" s="48" t="s">
        <v>140</v>
      </c>
      <c r="I22" s="48" t="s">
        <v>77</v>
      </c>
    </row>
    <row r="23" spans="4:9" x14ac:dyDescent="0.2">
      <c r="D23" s="48" t="s">
        <v>162</v>
      </c>
      <c r="F23" s="48" t="s">
        <v>141</v>
      </c>
      <c r="I23" s="48" t="s">
        <v>78</v>
      </c>
    </row>
    <row r="24" spans="4:9" x14ac:dyDescent="0.2">
      <c r="D24" s="48" t="s">
        <v>163</v>
      </c>
      <c r="F24" s="48" t="s">
        <v>142</v>
      </c>
      <c r="I24" s="48" t="s">
        <v>79</v>
      </c>
    </row>
    <row r="25" spans="4:9" x14ac:dyDescent="0.2">
      <c r="D25" s="48" t="s">
        <v>164</v>
      </c>
      <c r="F25" s="48" t="s">
        <v>143</v>
      </c>
      <c r="I25" s="48" t="s">
        <v>165</v>
      </c>
    </row>
    <row r="27" spans="4:9" x14ac:dyDescent="0.2">
      <c r="F27" s="48" t="s">
        <v>5</v>
      </c>
      <c r="I27" s="48" t="s">
        <v>166</v>
      </c>
    </row>
    <row r="29" spans="4:9" x14ac:dyDescent="0.2">
      <c r="F29" s="48" t="s">
        <v>6</v>
      </c>
    </row>
    <row r="30" spans="4:9" x14ac:dyDescent="0.2">
      <c r="D30" s="48" t="s">
        <v>167</v>
      </c>
      <c r="F30" s="48" t="s">
        <v>144</v>
      </c>
      <c r="I30" s="48" t="s">
        <v>80</v>
      </c>
    </row>
    <row r="31" spans="4:9" x14ac:dyDescent="0.2">
      <c r="D31" s="48" t="s">
        <v>168</v>
      </c>
      <c r="F31" s="48" t="s">
        <v>145</v>
      </c>
      <c r="I31" s="48" t="s">
        <v>81</v>
      </c>
    </row>
    <row r="32" spans="4:9" x14ac:dyDescent="0.2">
      <c r="D32" s="48" t="s">
        <v>169</v>
      </c>
      <c r="F32" s="48" t="s">
        <v>146</v>
      </c>
      <c r="I32" s="48" t="s">
        <v>82</v>
      </c>
    </row>
    <row r="33" spans="4:9" x14ac:dyDescent="0.2">
      <c r="D33" s="48" t="s">
        <v>170</v>
      </c>
      <c r="F33" s="48" t="s">
        <v>147</v>
      </c>
      <c r="I33" s="48" t="s">
        <v>171</v>
      </c>
    </row>
    <row r="35" spans="4:9" x14ac:dyDescent="0.2">
      <c r="F35" s="48" t="s">
        <v>7</v>
      </c>
      <c r="I35" s="48" t="s">
        <v>172</v>
      </c>
    </row>
    <row r="37" spans="4:9" x14ac:dyDescent="0.2">
      <c r="F37" s="48" t="s">
        <v>8</v>
      </c>
      <c r="I37" s="48" t="s">
        <v>173</v>
      </c>
    </row>
    <row r="39" spans="4:9" x14ac:dyDescent="0.2">
      <c r="F39" s="48" t="s">
        <v>9</v>
      </c>
    </row>
    <row r="40" spans="4:9" x14ac:dyDescent="0.2">
      <c r="D40" s="48" t="s">
        <v>174</v>
      </c>
      <c r="F40" s="48" t="s">
        <v>148</v>
      </c>
      <c r="I40" s="48" t="s">
        <v>83</v>
      </c>
    </row>
    <row r="41" spans="4:9" x14ac:dyDescent="0.2">
      <c r="D41" s="48" t="s">
        <v>175</v>
      </c>
      <c r="F41" s="48" t="s">
        <v>149</v>
      </c>
      <c r="I41" s="48" t="s">
        <v>84</v>
      </c>
    </row>
    <row r="42" spans="4:9" x14ac:dyDescent="0.2">
      <c r="D42" s="48" t="s">
        <v>176</v>
      </c>
      <c r="F42" s="48" t="s">
        <v>150</v>
      </c>
      <c r="I42" s="48" t="s">
        <v>85</v>
      </c>
    </row>
    <row r="43" spans="4:9" x14ac:dyDescent="0.2">
      <c r="D43" s="48" t="s">
        <v>177</v>
      </c>
      <c r="F43" s="48" t="s">
        <v>151</v>
      </c>
      <c r="I43" s="48" t="s">
        <v>86</v>
      </c>
    </row>
    <row r="44" spans="4:9" x14ac:dyDescent="0.2">
      <c r="D44" s="48" t="s">
        <v>178</v>
      </c>
      <c r="F44" s="48" t="s">
        <v>152</v>
      </c>
      <c r="I44" s="48" t="s">
        <v>87</v>
      </c>
    </row>
    <row r="45" spans="4:9" x14ac:dyDescent="0.2">
      <c r="D45" s="48" t="s">
        <v>179</v>
      </c>
      <c r="F45" s="48" t="s">
        <v>153</v>
      </c>
      <c r="I45" s="48" t="s">
        <v>88</v>
      </c>
    </row>
    <row r="46" spans="4:9" x14ac:dyDescent="0.2">
      <c r="D46" s="48" t="s">
        <v>180</v>
      </c>
      <c r="F46" s="48" t="s">
        <v>154</v>
      </c>
      <c r="I46" s="48" t="s">
        <v>89</v>
      </c>
    </row>
    <row r="48" spans="4:9" x14ac:dyDescent="0.2">
      <c r="F48" s="48" t="s">
        <v>10</v>
      </c>
      <c r="I48" s="48" t="s">
        <v>181</v>
      </c>
    </row>
    <row r="50" spans="4:9" x14ac:dyDescent="0.2">
      <c r="F50" s="48" t="s">
        <v>11</v>
      </c>
      <c r="I50" s="48" t="s">
        <v>182</v>
      </c>
    </row>
    <row r="52" spans="4:9" x14ac:dyDescent="0.2">
      <c r="F52" s="48" t="s">
        <v>12</v>
      </c>
    </row>
    <row r="53" spans="4:9" x14ac:dyDescent="0.2">
      <c r="D53" s="48" t="s">
        <v>183</v>
      </c>
      <c r="F53" s="48" t="s">
        <v>13</v>
      </c>
      <c r="I53" s="48" t="s">
        <v>184</v>
      </c>
    </row>
    <row r="54" spans="4:9" x14ac:dyDescent="0.2">
      <c r="D54" s="48" t="s">
        <v>185</v>
      </c>
      <c r="F54" s="48" t="s">
        <v>14</v>
      </c>
      <c r="I54" s="48" t="s">
        <v>186</v>
      </c>
    </row>
    <row r="55" spans="4:9" x14ac:dyDescent="0.2">
      <c r="D55" s="48" t="s">
        <v>155</v>
      </c>
      <c r="F55" s="48" t="s">
        <v>71</v>
      </c>
      <c r="I55" s="48" t="s">
        <v>187</v>
      </c>
    </row>
    <row r="56" spans="4:9" x14ac:dyDescent="0.2">
      <c r="D56" s="48" t="s">
        <v>156</v>
      </c>
      <c r="F56" s="48" t="s">
        <v>72</v>
      </c>
      <c r="I56" s="48" t="s">
        <v>188</v>
      </c>
    </row>
    <row r="58" spans="4:9" x14ac:dyDescent="0.2">
      <c r="F58" s="48" t="s">
        <v>15</v>
      </c>
      <c r="I58" s="48" t="s">
        <v>189</v>
      </c>
    </row>
    <row r="61" spans="4:9" x14ac:dyDescent="0.2">
      <c r="F61" s="48" t="s">
        <v>16</v>
      </c>
      <c r="I61" s="48" t="s">
        <v>190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heetViews>
  <sheetFormatPr defaultRowHeight="12.75" x14ac:dyDescent="0.2"/>
  <sheetData>
    <row r="1" spans="1:6" x14ac:dyDescent="0.2">
      <c r="A1" s="48" t="s">
        <v>222</v>
      </c>
      <c r="C1" s="48" t="s">
        <v>33</v>
      </c>
      <c r="D1" s="48" t="s">
        <v>34</v>
      </c>
      <c r="E1" s="48" t="s">
        <v>32</v>
      </c>
      <c r="F1" s="48" t="s">
        <v>68</v>
      </c>
    </row>
    <row r="5" spans="1:6" x14ac:dyDescent="0.2">
      <c r="C5" s="48" t="s">
        <v>22</v>
      </c>
    </row>
    <row r="7" spans="1:6" x14ac:dyDescent="0.2">
      <c r="A7" s="48" t="s">
        <v>35</v>
      </c>
      <c r="C7" s="48" t="s">
        <v>29</v>
      </c>
      <c r="D7" s="48" t="s">
        <v>52</v>
      </c>
      <c r="E7" s="48" t="s">
        <v>40</v>
      </c>
    </row>
    <row r="8" spans="1:6" x14ac:dyDescent="0.2">
      <c r="A8" s="48" t="s">
        <v>35</v>
      </c>
      <c r="C8" s="48" t="s">
        <v>36</v>
      </c>
      <c r="D8" s="48" t="s">
        <v>157</v>
      </c>
      <c r="F8" s="48" t="s">
        <v>69</v>
      </c>
    </row>
    <row r="9" spans="1:6" x14ac:dyDescent="0.2">
      <c r="A9" s="48" t="s">
        <v>35</v>
      </c>
      <c r="C9" s="48" t="s">
        <v>37</v>
      </c>
      <c r="D9" s="48" t="s">
        <v>158</v>
      </c>
      <c r="F9" s="48" t="s">
        <v>69</v>
      </c>
    </row>
    <row r="10" spans="1:6" x14ac:dyDescent="0.2">
      <c r="C10" s="48" t="s">
        <v>30</v>
      </c>
      <c r="D10" s="48" t="s">
        <v>70</v>
      </c>
    </row>
    <row r="11" spans="1:6" x14ac:dyDescent="0.2">
      <c r="A11" s="48" t="s">
        <v>35</v>
      </c>
      <c r="C11" s="48" t="s">
        <v>31</v>
      </c>
      <c r="D11" s="48" t="s">
        <v>74</v>
      </c>
      <c r="E11" s="48" t="s">
        <v>41</v>
      </c>
    </row>
    <row r="13" spans="1:6" x14ac:dyDescent="0.2">
      <c r="D13" s="48" t="s">
        <v>42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workbookViewId="0"/>
  </sheetViews>
  <sheetFormatPr defaultRowHeight="12.75" x14ac:dyDescent="0.2"/>
  <sheetData>
    <row r="1" spans="1:16" x14ac:dyDescent="0.2">
      <c r="A1" s="48" t="s">
        <v>224</v>
      </c>
      <c r="B1" s="48" t="s">
        <v>17</v>
      </c>
      <c r="C1" s="48" t="s">
        <v>17</v>
      </c>
      <c r="D1" s="48" t="s">
        <v>17</v>
      </c>
      <c r="I1" s="48" t="s">
        <v>20</v>
      </c>
      <c r="K1" s="48" t="s">
        <v>49</v>
      </c>
      <c r="L1" s="48" t="s">
        <v>50</v>
      </c>
      <c r="M1" s="48" t="s">
        <v>49</v>
      </c>
      <c r="N1" s="48" t="s">
        <v>50</v>
      </c>
      <c r="P1" s="48" t="s">
        <v>19</v>
      </c>
    </row>
    <row r="3" spans="1:16" x14ac:dyDescent="0.2">
      <c r="F3" s="48" t="s">
        <v>53</v>
      </c>
    </row>
    <row r="5" spans="1:16" x14ac:dyDescent="0.2">
      <c r="F5" s="48" t="s">
        <v>38</v>
      </c>
    </row>
    <row r="6" spans="1:16" x14ac:dyDescent="0.2">
      <c r="F6" s="48" t="s">
        <v>29</v>
      </c>
      <c r="G6" s="48" t="s">
        <v>43</v>
      </c>
    </row>
    <row r="7" spans="1:16" x14ac:dyDescent="0.2">
      <c r="F7" s="48" t="s">
        <v>36</v>
      </c>
      <c r="G7" s="48" t="s">
        <v>44</v>
      </c>
    </row>
    <row r="8" spans="1:16" x14ac:dyDescent="0.2">
      <c r="F8" s="48" t="s">
        <v>37</v>
      </c>
      <c r="G8" s="48" t="s">
        <v>45</v>
      </c>
    </row>
    <row r="9" spans="1:16" x14ac:dyDescent="0.2">
      <c r="F9" s="48" t="s">
        <v>31</v>
      </c>
      <c r="G9" s="48" t="s">
        <v>46</v>
      </c>
    </row>
    <row r="10" spans="1:16" x14ac:dyDescent="0.2">
      <c r="F10" s="48" t="s">
        <v>54</v>
      </c>
    </row>
    <row r="11" spans="1:16" x14ac:dyDescent="0.2">
      <c r="A11" s="48" t="s">
        <v>19</v>
      </c>
      <c r="B11" s="48" t="s">
        <v>30</v>
      </c>
      <c r="C11" s="48" t="s">
        <v>47</v>
      </c>
    </row>
    <row r="12" spans="1:16" x14ac:dyDescent="0.2">
      <c r="A12" s="48" t="s">
        <v>19</v>
      </c>
      <c r="F12" s="48" t="s">
        <v>1</v>
      </c>
      <c r="I12" s="48" t="s">
        <v>55</v>
      </c>
      <c r="K12" s="48" t="s">
        <v>219</v>
      </c>
      <c r="M12" s="48" t="s">
        <v>220</v>
      </c>
    </row>
    <row r="13" spans="1:16" x14ac:dyDescent="0.2">
      <c r="A13" s="48" t="s">
        <v>19</v>
      </c>
      <c r="F13" s="48" t="s">
        <v>2</v>
      </c>
      <c r="I13" s="48" t="s">
        <v>56</v>
      </c>
      <c r="K13" s="48" t="s">
        <v>59</v>
      </c>
      <c r="M13" s="48" t="s">
        <v>60</v>
      </c>
    </row>
    <row r="14" spans="1:16" x14ac:dyDescent="0.2">
      <c r="A14" s="48" t="s">
        <v>17</v>
      </c>
      <c r="F14" s="48" t="s">
        <v>3</v>
      </c>
      <c r="I14" s="48" t="s">
        <v>57</v>
      </c>
      <c r="K14" s="48" t="s">
        <v>61</v>
      </c>
      <c r="M14" s="48" t="s">
        <v>62</v>
      </c>
    </row>
    <row r="15" spans="1:16" x14ac:dyDescent="0.2">
      <c r="O15" s="48" t="s">
        <v>48</v>
      </c>
      <c r="P15" s="48" t="s">
        <v>73</v>
      </c>
    </row>
    <row r="16" spans="1:16" x14ac:dyDescent="0.2">
      <c r="D16" s="48" t="s">
        <v>51</v>
      </c>
    </row>
    <row r="17" spans="4:13" x14ac:dyDescent="0.2">
      <c r="D17" s="48" t="s">
        <v>39</v>
      </c>
      <c r="F17" s="48" t="s">
        <v>0</v>
      </c>
      <c r="I17" s="48" t="s">
        <v>58</v>
      </c>
      <c r="K17" s="48" t="s">
        <v>63</v>
      </c>
      <c r="M17" s="48" t="s">
        <v>64</v>
      </c>
    </row>
    <row r="19" spans="4:13" x14ac:dyDescent="0.2">
      <c r="F19" s="48" t="s">
        <v>4</v>
      </c>
      <c r="I19" s="48" t="s">
        <v>18</v>
      </c>
      <c r="K19" s="48" t="s">
        <v>18</v>
      </c>
      <c r="M19" s="48" t="s">
        <v>18</v>
      </c>
    </row>
    <row r="20" spans="4:13" x14ac:dyDescent="0.2">
      <c r="D20" s="48" t="s">
        <v>159</v>
      </c>
      <c r="F20" s="48" t="s">
        <v>138</v>
      </c>
      <c r="I20" s="48" t="s">
        <v>75</v>
      </c>
      <c r="K20" s="48" t="s">
        <v>90</v>
      </c>
      <c r="M20" s="48" t="s">
        <v>91</v>
      </c>
    </row>
    <row r="21" spans="4:13" x14ac:dyDescent="0.2">
      <c r="D21" s="48" t="s">
        <v>160</v>
      </c>
      <c r="F21" s="48" t="s">
        <v>139</v>
      </c>
      <c r="I21" s="48" t="s">
        <v>76</v>
      </c>
      <c r="K21" s="48" t="s">
        <v>92</v>
      </c>
      <c r="M21" s="48" t="s">
        <v>93</v>
      </c>
    </row>
    <row r="22" spans="4:13" x14ac:dyDescent="0.2">
      <c r="D22" s="48" t="s">
        <v>161</v>
      </c>
      <c r="F22" s="48" t="s">
        <v>140</v>
      </c>
      <c r="I22" s="48" t="s">
        <v>77</v>
      </c>
      <c r="K22" s="48" t="s">
        <v>94</v>
      </c>
      <c r="M22" s="48" t="s">
        <v>95</v>
      </c>
    </row>
    <row r="23" spans="4:13" x14ac:dyDescent="0.2">
      <c r="D23" s="48" t="s">
        <v>162</v>
      </c>
      <c r="F23" s="48" t="s">
        <v>141</v>
      </c>
      <c r="I23" s="48" t="s">
        <v>78</v>
      </c>
      <c r="K23" s="48" t="s">
        <v>96</v>
      </c>
      <c r="M23" s="48" t="s">
        <v>97</v>
      </c>
    </row>
    <row r="24" spans="4:13" x14ac:dyDescent="0.2">
      <c r="D24" s="48" t="s">
        <v>163</v>
      </c>
      <c r="F24" s="48" t="s">
        <v>142</v>
      </c>
      <c r="I24" s="48" t="s">
        <v>79</v>
      </c>
      <c r="K24" s="48" t="s">
        <v>98</v>
      </c>
      <c r="M24" s="48" t="s">
        <v>99</v>
      </c>
    </row>
    <row r="25" spans="4:13" x14ac:dyDescent="0.2">
      <c r="D25" s="48" t="s">
        <v>164</v>
      </c>
      <c r="F25" s="48" t="s">
        <v>143</v>
      </c>
      <c r="I25" s="48" t="s">
        <v>165</v>
      </c>
      <c r="K25" s="48" t="s">
        <v>191</v>
      </c>
      <c r="M25" s="48" t="s">
        <v>192</v>
      </c>
    </row>
    <row r="27" spans="4:13" x14ac:dyDescent="0.2">
      <c r="F27" s="48" t="s">
        <v>5</v>
      </c>
      <c r="I27" s="48" t="s">
        <v>166</v>
      </c>
      <c r="K27" s="48" t="s">
        <v>193</v>
      </c>
      <c r="M27" s="48" t="s">
        <v>194</v>
      </c>
    </row>
    <row r="29" spans="4:13" x14ac:dyDescent="0.2">
      <c r="F29" s="48" t="s">
        <v>6</v>
      </c>
    </row>
    <row r="30" spans="4:13" x14ac:dyDescent="0.2">
      <c r="D30" s="48" t="s">
        <v>167</v>
      </c>
      <c r="F30" s="48" t="s">
        <v>144</v>
      </c>
      <c r="I30" s="48" t="s">
        <v>80</v>
      </c>
      <c r="K30" s="48" t="s">
        <v>100</v>
      </c>
      <c r="M30" s="48" t="s">
        <v>101</v>
      </c>
    </row>
    <row r="31" spans="4:13" x14ac:dyDescent="0.2">
      <c r="D31" s="48" t="s">
        <v>168</v>
      </c>
      <c r="F31" s="48" t="s">
        <v>145</v>
      </c>
      <c r="I31" s="48" t="s">
        <v>81</v>
      </c>
      <c r="K31" s="48" t="s">
        <v>102</v>
      </c>
      <c r="M31" s="48" t="s">
        <v>103</v>
      </c>
    </row>
    <row r="32" spans="4:13" x14ac:dyDescent="0.2">
      <c r="D32" s="48" t="s">
        <v>169</v>
      </c>
      <c r="F32" s="48" t="s">
        <v>146</v>
      </c>
      <c r="I32" s="48" t="s">
        <v>82</v>
      </c>
      <c r="K32" s="48" t="s">
        <v>104</v>
      </c>
      <c r="M32" s="48" t="s">
        <v>105</v>
      </c>
    </row>
    <row r="33" spans="4:13" x14ac:dyDescent="0.2">
      <c r="D33" s="48" t="s">
        <v>170</v>
      </c>
      <c r="F33" s="48" t="s">
        <v>147</v>
      </c>
      <c r="I33" s="48" t="s">
        <v>171</v>
      </c>
      <c r="K33" s="48" t="s">
        <v>195</v>
      </c>
      <c r="M33" s="48" t="s">
        <v>196</v>
      </c>
    </row>
    <row r="35" spans="4:13" x14ac:dyDescent="0.2">
      <c r="F35" s="48" t="s">
        <v>7</v>
      </c>
      <c r="I35" s="48" t="s">
        <v>172</v>
      </c>
      <c r="K35" s="48" t="s">
        <v>197</v>
      </c>
      <c r="M35" s="48" t="s">
        <v>198</v>
      </c>
    </row>
    <row r="37" spans="4:13" x14ac:dyDescent="0.2">
      <c r="F37" s="48" t="s">
        <v>8</v>
      </c>
      <c r="I37" s="48" t="s">
        <v>173</v>
      </c>
      <c r="K37" s="48" t="s">
        <v>199</v>
      </c>
      <c r="M37" s="48" t="s">
        <v>200</v>
      </c>
    </row>
    <row r="39" spans="4:13" x14ac:dyDescent="0.2">
      <c r="F39" s="48" t="s">
        <v>9</v>
      </c>
    </row>
    <row r="40" spans="4:13" x14ac:dyDescent="0.2">
      <c r="D40" s="48" t="s">
        <v>174</v>
      </c>
      <c r="F40" s="48" t="s">
        <v>148</v>
      </c>
      <c r="I40" s="48" t="s">
        <v>83</v>
      </c>
      <c r="K40" s="48" t="s">
        <v>106</v>
      </c>
      <c r="M40" s="48" t="s">
        <v>107</v>
      </c>
    </row>
    <row r="41" spans="4:13" x14ac:dyDescent="0.2">
      <c r="D41" s="48" t="s">
        <v>175</v>
      </c>
      <c r="F41" s="48" t="s">
        <v>149</v>
      </c>
      <c r="I41" s="48" t="s">
        <v>84</v>
      </c>
      <c r="K41" s="48" t="s">
        <v>108</v>
      </c>
      <c r="M41" s="48" t="s">
        <v>109</v>
      </c>
    </row>
    <row r="42" spans="4:13" x14ac:dyDescent="0.2">
      <c r="D42" s="48" t="s">
        <v>176</v>
      </c>
      <c r="F42" s="48" t="s">
        <v>150</v>
      </c>
      <c r="I42" s="48" t="s">
        <v>85</v>
      </c>
      <c r="K42" s="48" t="s">
        <v>110</v>
      </c>
      <c r="M42" s="48" t="s">
        <v>111</v>
      </c>
    </row>
    <row r="43" spans="4:13" x14ac:dyDescent="0.2">
      <c r="D43" s="48" t="s">
        <v>177</v>
      </c>
      <c r="F43" s="48" t="s">
        <v>151</v>
      </c>
      <c r="I43" s="48" t="s">
        <v>86</v>
      </c>
      <c r="K43" s="48" t="s">
        <v>112</v>
      </c>
      <c r="M43" s="48" t="s">
        <v>113</v>
      </c>
    </row>
    <row r="44" spans="4:13" x14ac:dyDescent="0.2">
      <c r="D44" s="48" t="s">
        <v>178</v>
      </c>
      <c r="F44" s="48" t="s">
        <v>152</v>
      </c>
      <c r="I44" s="48" t="s">
        <v>87</v>
      </c>
      <c r="K44" s="48" t="s">
        <v>114</v>
      </c>
      <c r="M44" s="48" t="s">
        <v>115</v>
      </c>
    </row>
    <row r="45" spans="4:13" x14ac:dyDescent="0.2">
      <c r="D45" s="48" t="s">
        <v>179</v>
      </c>
      <c r="F45" s="48" t="s">
        <v>153</v>
      </c>
      <c r="I45" s="48" t="s">
        <v>88</v>
      </c>
      <c r="K45" s="48" t="s">
        <v>116</v>
      </c>
      <c r="M45" s="48" t="s">
        <v>117</v>
      </c>
    </row>
    <row r="46" spans="4:13" x14ac:dyDescent="0.2">
      <c r="D46" s="48" t="s">
        <v>180</v>
      </c>
      <c r="F46" s="48" t="s">
        <v>154</v>
      </c>
      <c r="I46" s="48" t="s">
        <v>89</v>
      </c>
      <c r="K46" s="48" t="s">
        <v>118</v>
      </c>
      <c r="M46" s="48" t="s">
        <v>119</v>
      </c>
    </row>
    <row r="48" spans="4:13" x14ac:dyDescent="0.2">
      <c r="F48" s="48" t="s">
        <v>10</v>
      </c>
      <c r="I48" s="48" t="s">
        <v>181</v>
      </c>
      <c r="K48" s="48" t="s">
        <v>201</v>
      </c>
      <c r="M48" s="48" t="s">
        <v>202</v>
      </c>
    </row>
    <row r="50" spans="4:13" x14ac:dyDescent="0.2">
      <c r="F50" s="48" t="s">
        <v>11</v>
      </c>
      <c r="I50" s="48" t="s">
        <v>182</v>
      </c>
      <c r="K50" s="48" t="s">
        <v>203</v>
      </c>
      <c r="M50" s="48" t="s">
        <v>204</v>
      </c>
    </row>
    <row r="52" spans="4:13" x14ac:dyDescent="0.2">
      <c r="F52" s="48" t="s">
        <v>12</v>
      </c>
    </row>
    <row r="53" spans="4:13" x14ac:dyDescent="0.2">
      <c r="D53" s="48" t="s">
        <v>183</v>
      </c>
      <c r="F53" s="48" t="s">
        <v>13</v>
      </c>
      <c r="I53" s="48" t="s">
        <v>184</v>
      </c>
      <c r="K53" s="48" t="s">
        <v>205</v>
      </c>
      <c r="M53" s="48" t="s">
        <v>206</v>
      </c>
    </row>
    <row r="54" spans="4:13" x14ac:dyDescent="0.2">
      <c r="D54" s="48" t="s">
        <v>185</v>
      </c>
      <c r="F54" s="48" t="s">
        <v>14</v>
      </c>
      <c r="I54" s="48" t="s">
        <v>186</v>
      </c>
      <c r="K54" s="48" t="s">
        <v>207</v>
      </c>
      <c r="M54" s="48" t="s">
        <v>208</v>
      </c>
    </row>
    <row r="55" spans="4:13" x14ac:dyDescent="0.2">
      <c r="D55" s="48" t="s">
        <v>155</v>
      </c>
      <c r="F55" s="48" t="s">
        <v>71</v>
      </c>
      <c r="I55" s="48" t="s">
        <v>187</v>
      </c>
      <c r="K55" s="48" t="s">
        <v>209</v>
      </c>
      <c r="M55" s="48" t="s">
        <v>210</v>
      </c>
    </row>
    <row r="56" spans="4:13" x14ac:dyDescent="0.2">
      <c r="D56" s="48" t="s">
        <v>156</v>
      </c>
      <c r="F56" s="48" t="s">
        <v>72</v>
      </c>
      <c r="I56" s="48" t="s">
        <v>188</v>
      </c>
      <c r="K56" s="48" t="s">
        <v>211</v>
      </c>
      <c r="M56" s="48" t="s">
        <v>212</v>
      </c>
    </row>
    <row r="58" spans="4:13" x14ac:dyDescent="0.2">
      <c r="F58" s="48" t="s">
        <v>15</v>
      </c>
      <c r="I58" s="48" t="s">
        <v>189</v>
      </c>
      <c r="K58" s="48" t="s">
        <v>213</v>
      </c>
      <c r="M58" s="48" t="s">
        <v>214</v>
      </c>
    </row>
    <row r="61" spans="4:13" x14ac:dyDescent="0.2">
      <c r="F61" s="48" t="s">
        <v>16</v>
      </c>
      <c r="I61" s="48" t="s">
        <v>190</v>
      </c>
      <c r="K61" s="48" t="s">
        <v>215</v>
      </c>
      <c r="M61" s="48"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Read Me</vt:lpstr>
      <vt:lpstr>Options</vt:lpstr>
      <vt:lpstr>Income Statement</vt:lpstr>
      <vt:lpstr>Date_filter</vt:lpstr>
      <vt:lpstr>Dept_filter</vt:lpstr>
      <vt:lpstr>Period_End</vt:lpstr>
      <vt:lpstr>Period_Start</vt:lpstr>
      <vt:lpstr>Period_Type</vt:lpstr>
      <vt:lpstr>'Income Statement'!Print_Area</vt:lpstr>
    </vt:vector>
  </TitlesOfParts>
  <Company>Jet Reports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Statement by Period</dc:title>
  <dc:subject>Jet Reports</dc:subject>
  <dc:creator>Katherine</dc:creator>
  <dc:description>Income statement reported in user-specified period columns within a provided date range.</dc:description>
  <cp:lastModifiedBy>Kim R. Duey</cp:lastModifiedBy>
  <cp:lastPrinted>2010-03-10T17:56:52Z</cp:lastPrinted>
  <dcterms:created xsi:type="dcterms:W3CDTF">2004-12-27T23:31:12Z</dcterms:created>
  <dcterms:modified xsi:type="dcterms:W3CDTF">2018-10-12T21:46:25Z</dcterms:modified>
  <cp:category>Finance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Drill Button Active">
    <vt:bool>true</vt:bool>
  </property>
  <property fmtid="{D5CDD505-2E9C-101B-9397-08002B2CF9AE}" pid="3" name="Jet Reports Last Version Refresh">
    <vt:lpwstr>Version 7.0.6  Released 10/12/2007 12:48:31 PM</vt:lpwstr>
  </property>
  <property fmtid="{D5CDD505-2E9C-101B-9397-08002B2CF9AE}" pid="4" name="Jet Reports Design Mode Active">
    <vt:bool>false</vt:bool>
  </property>
  <property fmtid="{D5CDD505-2E9C-101B-9397-08002B2CF9AE}" pid="5" name="NeedsREVERT">
    <vt:lpwstr>FALSE</vt:lpwstr>
  </property>
  <property fmtid="{D5CDD505-2E9C-101B-9397-08002B2CF9AE}" pid="6" name="OriginalName">
    <vt:lpwstr>GL Income Statement.xls</vt:lpwstr>
  </property>
  <property fmtid="{D5CDD505-2E9C-101B-9397-08002B2CF9AE}" pid="7" name="Jet Reports Function Literals">
    <vt:lpwstr>,	;	,	{	}	[@[{0}]]	1033</vt:lpwstr>
  </property>
</Properties>
</file>